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240" yWindow="105" windowWidth="14805" windowHeight="8010" tabRatio="926" activeTab="1"/>
  </bookViews>
  <sheets>
    <sheet name="same" sheetId="25" r:id="rId1"/>
    <sheet name="share-same-miss" sheetId="23" r:id="rId2"/>
    <sheet name="share-same-add" sheetId="24" r:id="rId3"/>
    <sheet name="same-compare" sheetId="30" r:id="rId4"/>
    <sheet name="share-same" sheetId="11" r:id="rId5"/>
    <sheet name="share-diff" sheetId="22" r:id="rId6"/>
    <sheet name="share" sheetId="27" r:id="rId7"/>
    <sheet name="share-total" sheetId="28" r:id="rId8"/>
    <sheet name="precision" sheetId="26" r:id="rId9"/>
    <sheet name="enron" sheetId="32" r:id="rId10"/>
    <sheet name="enron-precision" sheetId="31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calcPr calcId="152511"/>
</workbook>
</file>

<file path=xl/calcChain.xml><?xml version="1.0" encoding="utf-8"?>
<calcChain xmlns="http://schemas.openxmlformats.org/spreadsheetml/2006/main">
  <c r="E231" i="27" l="1"/>
  <c r="H212" i="27" l="1"/>
  <c r="H211" i="27"/>
  <c r="H210" i="27"/>
  <c r="H209" i="27"/>
  <c r="H208" i="27"/>
  <c r="H207" i="27"/>
  <c r="H206" i="27"/>
  <c r="H205" i="27"/>
  <c r="H204" i="27"/>
  <c r="H203" i="27"/>
  <c r="H202" i="27"/>
  <c r="G212" i="27"/>
  <c r="G211" i="27"/>
  <c r="G210" i="27"/>
  <c r="G209" i="27"/>
  <c r="G208" i="27"/>
  <c r="G207" i="27"/>
  <c r="G206" i="27"/>
  <c r="G205" i="27"/>
  <c r="G204" i="27"/>
  <c r="G203" i="27"/>
  <c r="G202" i="27"/>
  <c r="G213" i="27" l="1"/>
  <c r="AB123" i="11"/>
  <c r="AB124" i="11"/>
  <c r="AB125" i="11"/>
  <c r="AB126" i="11"/>
  <c r="AB127" i="11"/>
  <c r="AB128" i="11"/>
  <c r="AB129" i="11"/>
  <c r="AB130" i="11"/>
  <c r="AB131" i="11"/>
  <c r="AB132" i="11"/>
  <c r="AB133" i="11"/>
  <c r="AB103" i="11"/>
  <c r="AB104" i="11"/>
  <c r="AB105" i="11"/>
  <c r="AB106" i="11"/>
  <c r="AB107" i="11"/>
  <c r="AB108" i="11"/>
  <c r="AB109" i="11"/>
  <c r="AB110" i="11"/>
  <c r="AB111" i="11"/>
  <c r="AB112" i="11"/>
  <c r="AB113" i="11"/>
  <c r="AB83" i="11"/>
  <c r="AB84" i="11"/>
  <c r="AB85" i="11"/>
  <c r="AB86" i="11"/>
  <c r="AB87" i="11"/>
  <c r="AB88" i="11"/>
  <c r="AB89" i="11"/>
  <c r="AB90" i="11"/>
  <c r="AB91" i="11"/>
  <c r="AB92" i="11"/>
  <c r="AB93" i="11"/>
  <c r="AB63" i="11"/>
  <c r="AB64" i="11"/>
  <c r="AB65" i="11"/>
  <c r="AB66" i="11"/>
  <c r="AB67" i="11"/>
  <c r="AB68" i="11"/>
  <c r="AB69" i="11"/>
  <c r="AB70" i="11"/>
  <c r="AB71" i="11"/>
  <c r="AB72" i="11"/>
  <c r="AB73" i="11"/>
  <c r="AB43" i="11"/>
  <c r="AB44" i="11"/>
  <c r="AB45" i="11"/>
  <c r="AB46" i="11"/>
  <c r="AB47" i="11"/>
  <c r="AB48" i="11"/>
  <c r="AB49" i="11"/>
  <c r="AB50" i="11"/>
  <c r="AB51" i="11"/>
  <c r="AB52" i="11"/>
  <c r="AB53" i="11"/>
  <c r="AB23" i="11"/>
  <c r="AB24" i="11"/>
  <c r="AB25" i="11"/>
  <c r="AB26" i="11"/>
  <c r="AB27" i="11"/>
  <c r="AB28" i="11"/>
  <c r="AB29" i="11"/>
  <c r="AB30" i="11"/>
  <c r="AB31" i="11"/>
  <c r="AB32" i="11"/>
  <c r="AB33" i="11"/>
  <c r="AB3" i="11"/>
  <c r="AB4" i="11"/>
  <c r="AB5" i="11"/>
  <c r="AB6" i="11"/>
  <c r="AB7" i="11"/>
  <c r="AB8" i="11"/>
  <c r="AB9" i="11"/>
  <c r="AB10" i="11"/>
  <c r="AB11" i="11"/>
  <c r="AB12" i="11"/>
  <c r="AB13" i="11"/>
  <c r="AB123" i="22"/>
  <c r="AB124" i="22"/>
  <c r="AB125" i="22"/>
  <c r="AB126" i="22"/>
  <c r="AB127" i="22"/>
  <c r="AB128" i="22"/>
  <c r="AB129" i="22"/>
  <c r="AB130" i="22"/>
  <c r="AB131" i="22"/>
  <c r="AB132" i="22"/>
  <c r="AB133" i="22"/>
  <c r="AB103" i="22"/>
  <c r="AB104" i="22"/>
  <c r="AB105" i="22"/>
  <c r="AB106" i="22"/>
  <c r="AB107" i="22"/>
  <c r="AB108" i="22"/>
  <c r="AB109" i="22"/>
  <c r="AB110" i="22"/>
  <c r="AB111" i="22"/>
  <c r="AB112" i="22"/>
  <c r="AB113" i="22"/>
  <c r="AB83" i="22"/>
  <c r="AB84" i="22"/>
  <c r="AB85" i="22"/>
  <c r="AB86" i="22"/>
  <c r="AB87" i="22"/>
  <c r="AB88" i="22"/>
  <c r="AB89" i="22"/>
  <c r="AB90" i="22"/>
  <c r="AB91" i="22"/>
  <c r="AB92" i="22"/>
  <c r="AB93" i="22"/>
  <c r="AB63" i="22"/>
  <c r="AB64" i="22"/>
  <c r="AB65" i="22"/>
  <c r="AB66" i="22"/>
  <c r="AB67" i="22"/>
  <c r="AB68" i="22"/>
  <c r="AB69" i="22"/>
  <c r="AB70" i="22"/>
  <c r="AB71" i="22"/>
  <c r="AB72" i="22"/>
  <c r="AB73" i="22"/>
  <c r="AB43" i="22"/>
  <c r="AB44" i="22"/>
  <c r="AB45" i="22"/>
  <c r="AB46" i="22"/>
  <c r="AB47" i="22"/>
  <c r="AB48" i="22"/>
  <c r="AB49" i="22"/>
  <c r="AB50" i="22"/>
  <c r="AB51" i="22"/>
  <c r="AB52" i="22"/>
  <c r="AB53" i="22"/>
  <c r="AB23" i="22"/>
  <c r="AB24" i="22"/>
  <c r="AB25" i="22"/>
  <c r="AB26" i="22"/>
  <c r="AB27" i="22"/>
  <c r="AB28" i="22"/>
  <c r="AB29" i="22"/>
  <c r="AB30" i="22"/>
  <c r="AB31" i="22"/>
  <c r="AB32" i="22"/>
  <c r="AB33" i="22"/>
  <c r="AB3" i="22"/>
  <c r="AB4" i="22"/>
  <c r="AB5" i="22"/>
  <c r="AB6" i="22"/>
  <c r="AB7" i="22"/>
  <c r="AB8" i="22"/>
  <c r="AB9" i="22"/>
  <c r="AB10" i="22"/>
  <c r="AB11" i="22"/>
  <c r="AB12" i="22"/>
  <c r="AB13" i="22"/>
  <c r="AB114" i="22" l="1"/>
  <c r="AB70" i="27"/>
  <c r="AB26" i="27"/>
  <c r="AB110" i="27"/>
  <c r="AB106" i="27"/>
  <c r="AB147" i="22"/>
  <c r="AB7" i="27"/>
  <c r="AB30" i="27"/>
  <c r="AB153" i="22"/>
  <c r="AB149" i="22"/>
  <c r="AB145" i="22"/>
  <c r="AB66" i="27"/>
  <c r="AB134" i="22"/>
  <c r="AB10" i="27"/>
  <c r="AB6" i="27"/>
  <c r="AB33" i="27"/>
  <c r="AB29" i="27"/>
  <c r="AB25" i="27"/>
  <c r="AB52" i="27"/>
  <c r="AB48" i="27"/>
  <c r="AB44" i="27"/>
  <c r="AB71" i="27"/>
  <c r="AB67" i="27"/>
  <c r="AB63" i="27"/>
  <c r="AB132" i="27"/>
  <c r="AB128" i="27"/>
  <c r="AB124" i="27"/>
  <c r="AB151" i="22"/>
  <c r="AB143" i="22"/>
  <c r="AB12" i="27"/>
  <c r="AB8" i="27"/>
  <c r="AB4" i="27"/>
  <c r="AB31" i="27"/>
  <c r="AB27" i="27"/>
  <c r="AB23" i="27"/>
  <c r="AB50" i="27"/>
  <c r="AB46" i="27"/>
  <c r="AB73" i="27"/>
  <c r="AB69" i="27"/>
  <c r="AB65" i="27"/>
  <c r="AB92" i="27"/>
  <c r="AB88" i="27"/>
  <c r="AB84" i="27"/>
  <c r="AB113" i="27"/>
  <c r="AB109" i="27"/>
  <c r="AB105" i="27"/>
  <c r="AB3" i="27"/>
  <c r="AB150" i="22"/>
  <c r="AB146" i="22"/>
  <c r="AB74" i="22"/>
  <c r="AB90" i="27"/>
  <c r="AB86" i="27"/>
  <c r="AB130" i="27"/>
  <c r="AB126" i="27"/>
  <c r="AB13" i="27"/>
  <c r="AB9" i="27"/>
  <c r="AB5" i="27"/>
  <c r="AB32" i="27"/>
  <c r="AB28" i="27"/>
  <c r="AB24" i="27"/>
  <c r="AB51" i="27"/>
  <c r="AB47" i="27"/>
  <c r="AB43" i="27"/>
  <c r="AB93" i="27"/>
  <c r="AB89" i="27"/>
  <c r="AB85" i="27"/>
  <c r="AB112" i="27"/>
  <c r="AB108" i="27"/>
  <c r="AB104" i="27"/>
  <c r="AB131" i="27"/>
  <c r="AB127" i="27"/>
  <c r="AB123" i="27"/>
  <c r="AB54" i="22"/>
  <c r="AB111" i="27"/>
  <c r="AB107" i="27"/>
  <c r="AB103" i="27"/>
  <c r="AB11" i="27"/>
  <c r="AB152" i="22"/>
  <c r="AB148" i="22"/>
  <c r="AB14" i="22"/>
  <c r="AB53" i="27"/>
  <c r="AB49" i="27"/>
  <c r="AB45" i="27"/>
  <c r="AB72" i="27"/>
  <c r="AB68" i="27"/>
  <c r="AB64" i="27"/>
  <c r="AB91" i="27"/>
  <c r="AB87" i="27"/>
  <c r="AB83" i="27"/>
  <c r="AB133" i="27"/>
  <c r="AB129" i="27"/>
  <c r="AB125" i="27"/>
  <c r="AB143" i="11"/>
  <c r="AB34" i="22"/>
  <c r="AB144" i="22"/>
  <c r="AB134" i="11"/>
  <c r="AB150" i="11"/>
  <c r="AB146" i="11"/>
  <c r="AB147" i="11"/>
  <c r="AB34" i="11"/>
  <c r="AB54" i="11"/>
  <c r="AB74" i="11"/>
  <c r="AB94" i="11"/>
  <c r="AB114" i="11"/>
  <c r="AB153" i="11"/>
  <c r="AB149" i="11"/>
  <c r="AB145" i="11"/>
  <c r="AB151" i="11"/>
  <c r="AB94" i="22"/>
  <c r="AB14" i="11"/>
  <c r="AB152" i="11"/>
  <c r="AB148" i="11"/>
  <c r="AB144" i="11"/>
  <c r="D10" i="32"/>
  <c r="AB145" i="27" l="1"/>
  <c r="F204" i="27" s="1"/>
  <c r="I204" i="27" s="1"/>
  <c r="J204" i="27" s="1"/>
  <c r="AB150" i="27"/>
  <c r="F209" i="27" s="1"/>
  <c r="I209" i="27" s="1"/>
  <c r="J209" i="27" s="1"/>
  <c r="AB143" i="27"/>
  <c r="F202" i="27" s="1"/>
  <c r="AB148" i="27"/>
  <c r="F207" i="27" s="1"/>
  <c r="I207" i="27" s="1"/>
  <c r="J207" i="27" s="1"/>
  <c r="AB152" i="27"/>
  <c r="F211" i="27" s="1"/>
  <c r="I211" i="27" s="1"/>
  <c r="J211" i="27" s="1"/>
  <c r="AB153" i="27"/>
  <c r="F212" i="27" s="1"/>
  <c r="I212" i="27" s="1"/>
  <c r="J212" i="27" s="1"/>
  <c r="AB114" i="27"/>
  <c r="AB14" i="27"/>
  <c r="AB144" i="27"/>
  <c r="F203" i="27" s="1"/>
  <c r="I203" i="27" s="1"/>
  <c r="J203" i="27" s="1"/>
  <c r="AB149" i="27"/>
  <c r="F208" i="27" s="1"/>
  <c r="I208" i="27" s="1"/>
  <c r="J208" i="27" s="1"/>
  <c r="AB151" i="27"/>
  <c r="F210" i="27" s="1"/>
  <c r="I210" i="27" s="1"/>
  <c r="J210" i="27" s="1"/>
  <c r="AB94" i="27"/>
  <c r="AB147" i="27"/>
  <c r="F206" i="27" s="1"/>
  <c r="I206" i="27" s="1"/>
  <c r="J206" i="27" s="1"/>
  <c r="AB34" i="27"/>
  <c r="AB134" i="27"/>
  <c r="AB74" i="27"/>
  <c r="AB54" i="27"/>
  <c r="AB146" i="27"/>
  <c r="F205" i="27" s="1"/>
  <c r="I205" i="27" s="1"/>
  <c r="J205" i="27" s="1"/>
  <c r="AB154" i="22"/>
  <c r="AB154" i="11"/>
  <c r="D15" i="32"/>
  <c r="C15" i="32"/>
  <c r="C14" i="32"/>
  <c r="B15" i="32"/>
  <c r="B14" i="32"/>
  <c r="AB154" i="27" l="1"/>
  <c r="F213" i="27"/>
  <c r="H213" i="27"/>
  <c r="I202" i="27"/>
  <c r="E15" i="32"/>
  <c r="F15" i="32" s="1"/>
  <c r="E10" i="32"/>
  <c r="E4" i="32"/>
  <c r="E5" i="32"/>
  <c r="E6" i="32"/>
  <c r="E7" i="32"/>
  <c r="E8" i="32"/>
  <c r="E9" i="32"/>
  <c r="E3" i="32"/>
  <c r="C15" i="31"/>
  <c r="C16" i="31"/>
  <c r="C17" i="31"/>
  <c r="C28" i="31" s="1"/>
  <c r="C18" i="31"/>
  <c r="C19" i="31"/>
  <c r="C30" i="31" s="1"/>
  <c r="C20" i="31"/>
  <c r="C31" i="31" s="1"/>
  <c r="C14" i="31"/>
  <c r="F26" i="31" s="1"/>
  <c r="C10" i="32"/>
  <c r="B10" i="32"/>
  <c r="B21" i="31"/>
  <c r="C29" i="31"/>
  <c r="I213" i="27" l="1"/>
  <c r="J202" i="27"/>
  <c r="J213" i="27" s="1"/>
  <c r="F25" i="31"/>
  <c r="F27" i="31"/>
  <c r="C25" i="31"/>
  <c r="F30" i="31"/>
  <c r="C26" i="31"/>
  <c r="C27" i="31"/>
  <c r="F28" i="31"/>
  <c r="F31" i="31"/>
  <c r="F29" i="31"/>
  <c r="C21" i="31"/>
  <c r="X44" i="22"/>
  <c r="X44" i="27" s="1"/>
  <c r="V2" i="28"/>
  <c r="W2" i="28"/>
  <c r="X2" i="28"/>
  <c r="Y2" i="28"/>
  <c r="V3" i="28"/>
  <c r="W3" i="28"/>
  <c r="X3" i="28"/>
  <c r="Y3" i="28"/>
  <c r="V4" i="28"/>
  <c r="W4" i="28"/>
  <c r="X4" i="28"/>
  <c r="Y4" i="28"/>
  <c r="V5" i="28"/>
  <c r="W5" i="28"/>
  <c r="X5" i="28"/>
  <c r="Y5" i="28"/>
  <c r="V6" i="28"/>
  <c r="W6" i="28"/>
  <c r="X6" i="28"/>
  <c r="Y6" i="28"/>
  <c r="V7" i="28"/>
  <c r="W7" i="28"/>
  <c r="X7" i="28"/>
  <c r="Y7" i="28"/>
  <c r="V8" i="28"/>
  <c r="W8" i="28"/>
  <c r="X8" i="28"/>
  <c r="Y8" i="28"/>
  <c r="S123" i="22"/>
  <c r="T123" i="22"/>
  <c r="U123" i="22"/>
  <c r="V123" i="22"/>
  <c r="V123" i="27" s="1"/>
  <c r="W123" i="22"/>
  <c r="W123" i="27" s="1"/>
  <c r="X123" i="22"/>
  <c r="X123" i="27" s="1"/>
  <c r="Y123" i="22"/>
  <c r="Y123" i="27" s="1"/>
  <c r="S124" i="22"/>
  <c r="T124" i="22"/>
  <c r="U124" i="22"/>
  <c r="V124" i="22"/>
  <c r="V124" i="27" s="1"/>
  <c r="W124" i="22"/>
  <c r="W124" i="27" s="1"/>
  <c r="X124" i="22"/>
  <c r="X124" i="27" s="1"/>
  <c r="Y124" i="22"/>
  <c r="Y124" i="27" s="1"/>
  <c r="S125" i="22"/>
  <c r="T125" i="22"/>
  <c r="U125" i="22"/>
  <c r="V125" i="22"/>
  <c r="W125" i="22"/>
  <c r="W125" i="27" s="1"/>
  <c r="X125" i="22"/>
  <c r="X125" i="27" s="1"/>
  <c r="Y125" i="22"/>
  <c r="Y125" i="27" s="1"/>
  <c r="S126" i="22"/>
  <c r="T126" i="22"/>
  <c r="U126" i="22"/>
  <c r="V126" i="22"/>
  <c r="V126" i="27" s="1"/>
  <c r="W126" i="22"/>
  <c r="X126" i="22"/>
  <c r="X126" i="27" s="1"/>
  <c r="Y126" i="22"/>
  <c r="Y126" i="27" s="1"/>
  <c r="S127" i="22"/>
  <c r="T127" i="22"/>
  <c r="U127" i="22"/>
  <c r="V127" i="22"/>
  <c r="V127" i="27" s="1"/>
  <c r="W127" i="22"/>
  <c r="W127" i="27" s="1"/>
  <c r="X127" i="22"/>
  <c r="X127" i="27" s="1"/>
  <c r="Y127" i="22"/>
  <c r="Y127" i="27" s="1"/>
  <c r="S128" i="22"/>
  <c r="T128" i="22"/>
  <c r="U128" i="22"/>
  <c r="V128" i="22"/>
  <c r="V128" i="27" s="1"/>
  <c r="W128" i="22"/>
  <c r="W128" i="27" s="1"/>
  <c r="X128" i="22"/>
  <c r="X128" i="27" s="1"/>
  <c r="Y128" i="22"/>
  <c r="Y128" i="27" s="1"/>
  <c r="S129" i="22"/>
  <c r="T129" i="22"/>
  <c r="U129" i="22"/>
  <c r="V129" i="22"/>
  <c r="V129" i="27" s="1"/>
  <c r="W129" i="22"/>
  <c r="W129" i="27" s="1"/>
  <c r="X129" i="22"/>
  <c r="X129" i="27" s="1"/>
  <c r="Y129" i="22"/>
  <c r="Y129" i="27" s="1"/>
  <c r="S130" i="22"/>
  <c r="T130" i="22"/>
  <c r="U130" i="22"/>
  <c r="V130" i="22"/>
  <c r="V130" i="27" s="1"/>
  <c r="W130" i="22"/>
  <c r="W130" i="27" s="1"/>
  <c r="X130" i="22"/>
  <c r="X130" i="27" s="1"/>
  <c r="Y130" i="22"/>
  <c r="Y130" i="27" s="1"/>
  <c r="S131" i="22"/>
  <c r="T131" i="22"/>
  <c r="U131" i="22"/>
  <c r="V131" i="22"/>
  <c r="V131" i="27" s="1"/>
  <c r="W131" i="22"/>
  <c r="W131" i="27" s="1"/>
  <c r="X131" i="22"/>
  <c r="X131" i="27" s="1"/>
  <c r="Y131" i="22"/>
  <c r="Y131" i="27" s="1"/>
  <c r="S132" i="22"/>
  <c r="T132" i="22"/>
  <c r="U132" i="22"/>
  <c r="V132" i="22"/>
  <c r="V132" i="27" s="1"/>
  <c r="W132" i="22"/>
  <c r="W132" i="27" s="1"/>
  <c r="X132" i="22"/>
  <c r="X132" i="27" s="1"/>
  <c r="Y132" i="22"/>
  <c r="Y132" i="27" s="1"/>
  <c r="S133" i="22"/>
  <c r="T133" i="22"/>
  <c r="U133" i="22"/>
  <c r="V133" i="22"/>
  <c r="V133" i="27" s="1"/>
  <c r="W133" i="22"/>
  <c r="W133" i="27" s="1"/>
  <c r="X133" i="22"/>
  <c r="X133" i="27" s="1"/>
  <c r="Y133" i="22"/>
  <c r="Y133" i="27" s="1"/>
  <c r="S103" i="22"/>
  <c r="T103" i="22"/>
  <c r="U103" i="22"/>
  <c r="V103" i="22"/>
  <c r="V103" i="27" s="1"/>
  <c r="W103" i="22"/>
  <c r="W103" i="27" s="1"/>
  <c r="X103" i="22"/>
  <c r="Y103" i="22"/>
  <c r="Y103" i="27" s="1"/>
  <c r="S104" i="22"/>
  <c r="T104" i="22"/>
  <c r="U104" i="22"/>
  <c r="V104" i="22"/>
  <c r="V104" i="27" s="1"/>
  <c r="W104" i="22"/>
  <c r="W104" i="27" s="1"/>
  <c r="X104" i="22"/>
  <c r="X104" i="27" s="1"/>
  <c r="Y104" i="22"/>
  <c r="S105" i="22"/>
  <c r="T105" i="22"/>
  <c r="U105" i="22"/>
  <c r="V105" i="22"/>
  <c r="W105" i="22"/>
  <c r="W105" i="27" s="1"/>
  <c r="X105" i="22"/>
  <c r="X105" i="27" s="1"/>
  <c r="Y105" i="22"/>
  <c r="Y105" i="27" s="1"/>
  <c r="S106" i="22"/>
  <c r="T106" i="22"/>
  <c r="U106" i="22"/>
  <c r="V106" i="22"/>
  <c r="V106" i="27" s="1"/>
  <c r="W106" i="22"/>
  <c r="W106" i="27" s="1"/>
  <c r="X106" i="22"/>
  <c r="X106" i="27" s="1"/>
  <c r="Y106" i="22"/>
  <c r="Y106" i="27" s="1"/>
  <c r="S107" i="22"/>
  <c r="T107" i="22"/>
  <c r="U107" i="22"/>
  <c r="V107" i="22"/>
  <c r="V107" i="27" s="1"/>
  <c r="W107" i="22"/>
  <c r="W107" i="27" s="1"/>
  <c r="X107" i="22"/>
  <c r="X107" i="27" s="1"/>
  <c r="Y107" i="22"/>
  <c r="Y107" i="27" s="1"/>
  <c r="S108" i="22"/>
  <c r="T108" i="22"/>
  <c r="U108" i="22"/>
  <c r="V108" i="22"/>
  <c r="V108" i="27" s="1"/>
  <c r="W108" i="22"/>
  <c r="W108" i="27" s="1"/>
  <c r="X108" i="22"/>
  <c r="X108" i="27" s="1"/>
  <c r="Y108" i="22"/>
  <c r="Y108" i="27" s="1"/>
  <c r="S109" i="22"/>
  <c r="T109" i="22"/>
  <c r="U109" i="22"/>
  <c r="V109" i="22"/>
  <c r="V109" i="27" s="1"/>
  <c r="W109" i="22"/>
  <c r="W109" i="27" s="1"/>
  <c r="X109" i="22"/>
  <c r="X109" i="27" s="1"/>
  <c r="Y109" i="22"/>
  <c r="Y109" i="27" s="1"/>
  <c r="S110" i="22"/>
  <c r="T110" i="22"/>
  <c r="U110" i="22"/>
  <c r="V110" i="22"/>
  <c r="V110" i="27" s="1"/>
  <c r="W110" i="22"/>
  <c r="W110" i="27" s="1"/>
  <c r="X110" i="22"/>
  <c r="X110" i="27" s="1"/>
  <c r="Y110" i="22"/>
  <c r="Y110" i="27" s="1"/>
  <c r="S111" i="22"/>
  <c r="T111" i="22"/>
  <c r="U111" i="22"/>
  <c r="V111" i="22"/>
  <c r="V111" i="27" s="1"/>
  <c r="W111" i="22"/>
  <c r="W111" i="27" s="1"/>
  <c r="X111" i="22"/>
  <c r="X111" i="27" s="1"/>
  <c r="Y111" i="22"/>
  <c r="Y111" i="27" s="1"/>
  <c r="S112" i="22"/>
  <c r="T112" i="22"/>
  <c r="U112" i="22"/>
  <c r="V112" i="22"/>
  <c r="V112" i="27" s="1"/>
  <c r="W112" i="22"/>
  <c r="W112" i="27" s="1"/>
  <c r="X112" i="22"/>
  <c r="X112" i="27" s="1"/>
  <c r="Y112" i="22"/>
  <c r="Y112" i="27" s="1"/>
  <c r="S113" i="22"/>
  <c r="T113" i="22"/>
  <c r="U113" i="22"/>
  <c r="V113" i="22"/>
  <c r="V113" i="27" s="1"/>
  <c r="W113" i="22"/>
  <c r="W113" i="27" s="1"/>
  <c r="X113" i="22"/>
  <c r="X113" i="27" s="1"/>
  <c r="Y113" i="22"/>
  <c r="Y113" i="27" s="1"/>
  <c r="S83" i="22"/>
  <c r="T83" i="22"/>
  <c r="U83" i="22"/>
  <c r="V83" i="22"/>
  <c r="V83" i="27" s="1"/>
  <c r="W83" i="22"/>
  <c r="W83" i="27" s="1"/>
  <c r="X83" i="22"/>
  <c r="X83" i="27" s="1"/>
  <c r="Y83" i="22"/>
  <c r="Y83" i="27" s="1"/>
  <c r="S84" i="22"/>
  <c r="T84" i="22"/>
  <c r="U84" i="22"/>
  <c r="V84" i="22"/>
  <c r="V84" i="27" s="1"/>
  <c r="W84" i="22"/>
  <c r="X84" i="22"/>
  <c r="X84" i="27" s="1"/>
  <c r="Y84" i="22"/>
  <c r="Y84" i="27" s="1"/>
  <c r="S85" i="22"/>
  <c r="T85" i="22"/>
  <c r="U85" i="22"/>
  <c r="V85" i="22"/>
  <c r="W85" i="22"/>
  <c r="W85" i="27" s="1"/>
  <c r="X85" i="22"/>
  <c r="X85" i="27" s="1"/>
  <c r="Y85" i="22"/>
  <c r="Y85" i="27" s="1"/>
  <c r="S86" i="22"/>
  <c r="T86" i="22"/>
  <c r="U86" i="22"/>
  <c r="V86" i="22"/>
  <c r="V86" i="27" s="1"/>
  <c r="W86" i="22"/>
  <c r="W86" i="27" s="1"/>
  <c r="X86" i="22"/>
  <c r="X86" i="27" s="1"/>
  <c r="Y86" i="22"/>
  <c r="Y86" i="27" s="1"/>
  <c r="S87" i="22"/>
  <c r="T87" i="22"/>
  <c r="U87" i="22"/>
  <c r="V87" i="22"/>
  <c r="V87" i="27" s="1"/>
  <c r="W87" i="22"/>
  <c r="W87" i="27" s="1"/>
  <c r="X87" i="22"/>
  <c r="X87" i="27" s="1"/>
  <c r="Y87" i="22"/>
  <c r="Y87" i="27" s="1"/>
  <c r="S88" i="22"/>
  <c r="T88" i="22"/>
  <c r="U88" i="22"/>
  <c r="V88" i="22"/>
  <c r="V88" i="27" s="1"/>
  <c r="W88" i="22"/>
  <c r="W88" i="27" s="1"/>
  <c r="X88" i="22"/>
  <c r="X88" i="27" s="1"/>
  <c r="Y88" i="22"/>
  <c r="Y88" i="27" s="1"/>
  <c r="S89" i="22"/>
  <c r="T89" i="22"/>
  <c r="U89" i="22"/>
  <c r="V89" i="22"/>
  <c r="V89" i="27" s="1"/>
  <c r="W89" i="22"/>
  <c r="W89" i="27" s="1"/>
  <c r="X89" i="22"/>
  <c r="X89" i="27" s="1"/>
  <c r="Y89" i="22"/>
  <c r="Y89" i="27" s="1"/>
  <c r="S90" i="22"/>
  <c r="T90" i="22"/>
  <c r="U90" i="22"/>
  <c r="V90" i="22"/>
  <c r="V90" i="27" s="1"/>
  <c r="W90" i="22"/>
  <c r="W90" i="27" s="1"/>
  <c r="X90" i="22"/>
  <c r="X90" i="27" s="1"/>
  <c r="Y90" i="22"/>
  <c r="Y90" i="27" s="1"/>
  <c r="S91" i="22"/>
  <c r="T91" i="22"/>
  <c r="U91" i="22"/>
  <c r="V91" i="22"/>
  <c r="V91" i="27" s="1"/>
  <c r="W91" i="22"/>
  <c r="W91" i="27" s="1"/>
  <c r="X91" i="22"/>
  <c r="X91" i="27" s="1"/>
  <c r="Y91" i="22"/>
  <c r="Y91" i="27" s="1"/>
  <c r="S92" i="22"/>
  <c r="T92" i="22"/>
  <c r="U92" i="22"/>
  <c r="V92" i="22"/>
  <c r="V92" i="27" s="1"/>
  <c r="W92" i="22"/>
  <c r="W92" i="27" s="1"/>
  <c r="X92" i="22"/>
  <c r="X92" i="27" s="1"/>
  <c r="Y92" i="22"/>
  <c r="Y92" i="27" s="1"/>
  <c r="S93" i="22"/>
  <c r="T93" i="22"/>
  <c r="U93" i="22"/>
  <c r="V93" i="22"/>
  <c r="V93" i="27" s="1"/>
  <c r="W93" i="22"/>
  <c r="W93" i="27" s="1"/>
  <c r="X93" i="22"/>
  <c r="X93" i="27" s="1"/>
  <c r="Y93" i="22"/>
  <c r="Y93" i="27" s="1"/>
  <c r="S63" i="22"/>
  <c r="T63" i="22"/>
  <c r="U63" i="22"/>
  <c r="V63" i="22"/>
  <c r="W63" i="22"/>
  <c r="W63" i="27" s="1"/>
  <c r="X63" i="22"/>
  <c r="X63" i="27" s="1"/>
  <c r="Y63" i="22"/>
  <c r="Y63" i="27" s="1"/>
  <c r="S64" i="22"/>
  <c r="T64" i="22"/>
  <c r="U64" i="22"/>
  <c r="V64" i="22"/>
  <c r="V64" i="27" s="1"/>
  <c r="W64" i="22"/>
  <c r="X64" i="22"/>
  <c r="X64" i="27" s="1"/>
  <c r="Y64" i="22"/>
  <c r="Y64" i="27" s="1"/>
  <c r="S65" i="22"/>
  <c r="T65" i="22"/>
  <c r="U65" i="22"/>
  <c r="V65" i="22"/>
  <c r="V65" i="27" s="1"/>
  <c r="W65" i="22"/>
  <c r="W65" i="27" s="1"/>
  <c r="X65" i="22"/>
  <c r="Y65" i="22"/>
  <c r="S66" i="22"/>
  <c r="T66" i="22"/>
  <c r="U66" i="22"/>
  <c r="V66" i="22"/>
  <c r="V66" i="27" s="1"/>
  <c r="W66" i="22"/>
  <c r="W66" i="27" s="1"/>
  <c r="X66" i="22"/>
  <c r="X66" i="27" s="1"/>
  <c r="Y66" i="22"/>
  <c r="Y66" i="27" s="1"/>
  <c r="S67" i="22"/>
  <c r="T67" i="22"/>
  <c r="U67" i="22"/>
  <c r="V67" i="22"/>
  <c r="V67" i="27" s="1"/>
  <c r="W67" i="22"/>
  <c r="W67" i="27" s="1"/>
  <c r="X67" i="22"/>
  <c r="X67" i="27" s="1"/>
  <c r="Y67" i="22"/>
  <c r="Y67" i="27" s="1"/>
  <c r="S68" i="22"/>
  <c r="T68" i="22"/>
  <c r="U68" i="22"/>
  <c r="V68" i="22"/>
  <c r="V68" i="27" s="1"/>
  <c r="W68" i="22"/>
  <c r="W68" i="27" s="1"/>
  <c r="X68" i="22"/>
  <c r="X68" i="27" s="1"/>
  <c r="Y68" i="22"/>
  <c r="Y68" i="27" s="1"/>
  <c r="S69" i="22"/>
  <c r="T69" i="22"/>
  <c r="U69" i="22"/>
  <c r="V69" i="22"/>
  <c r="V69" i="27" s="1"/>
  <c r="W69" i="22"/>
  <c r="W69" i="27" s="1"/>
  <c r="X69" i="22"/>
  <c r="X69" i="27" s="1"/>
  <c r="Y69" i="22"/>
  <c r="Y69" i="27" s="1"/>
  <c r="S70" i="22"/>
  <c r="T70" i="22"/>
  <c r="U70" i="22"/>
  <c r="V70" i="22"/>
  <c r="V70" i="27" s="1"/>
  <c r="W70" i="22"/>
  <c r="W70" i="27" s="1"/>
  <c r="X70" i="22"/>
  <c r="X70" i="27" s="1"/>
  <c r="Y70" i="22"/>
  <c r="Y70" i="27" s="1"/>
  <c r="S71" i="22"/>
  <c r="T71" i="22"/>
  <c r="U71" i="22"/>
  <c r="V71" i="22"/>
  <c r="V71" i="27" s="1"/>
  <c r="W71" i="22"/>
  <c r="W71" i="27" s="1"/>
  <c r="X71" i="22"/>
  <c r="X71" i="27" s="1"/>
  <c r="Y71" i="22"/>
  <c r="Y71" i="27" s="1"/>
  <c r="S72" i="22"/>
  <c r="T72" i="22"/>
  <c r="U72" i="22"/>
  <c r="V72" i="22"/>
  <c r="V72" i="27" s="1"/>
  <c r="W72" i="22"/>
  <c r="W72" i="27" s="1"/>
  <c r="X72" i="22"/>
  <c r="X72" i="27" s="1"/>
  <c r="Y72" i="22"/>
  <c r="Y72" i="27" s="1"/>
  <c r="S73" i="22"/>
  <c r="T73" i="22"/>
  <c r="U73" i="22"/>
  <c r="V73" i="22"/>
  <c r="V73" i="27" s="1"/>
  <c r="W73" i="22"/>
  <c r="W73" i="27" s="1"/>
  <c r="X73" i="22"/>
  <c r="X73" i="27" s="1"/>
  <c r="Y73" i="22"/>
  <c r="Y73" i="27" s="1"/>
  <c r="S43" i="22"/>
  <c r="T43" i="22"/>
  <c r="U43" i="22"/>
  <c r="V43" i="22"/>
  <c r="W43" i="22"/>
  <c r="W43" i="27" s="1"/>
  <c r="X43" i="22"/>
  <c r="X43" i="27" s="1"/>
  <c r="Y43" i="22"/>
  <c r="Y43" i="27" s="1"/>
  <c r="S44" i="22"/>
  <c r="T44" i="22"/>
  <c r="U44" i="22"/>
  <c r="V44" i="22"/>
  <c r="V44" i="27" s="1"/>
  <c r="W44" i="22"/>
  <c r="Y44" i="22"/>
  <c r="Y44" i="27" s="1"/>
  <c r="S45" i="22"/>
  <c r="T45" i="22"/>
  <c r="U45" i="22"/>
  <c r="V45" i="22"/>
  <c r="V45" i="27" s="1"/>
  <c r="W45" i="22"/>
  <c r="W45" i="27" s="1"/>
  <c r="X45" i="22"/>
  <c r="Y45" i="22"/>
  <c r="Y45" i="27" s="1"/>
  <c r="S46" i="22"/>
  <c r="T46" i="22"/>
  <c r="U46" i="22"/>
  <c r="V46" i="22"/>
  <c r="V46" i="27" s="1"/>
  <c r="W46" i="22"/>
  <c r="W46" i="27" s="1"/>
  <c r="X46" i="22"/>
  <c r="X46" i="27" s="1"/>
  <c r="Y46" i="22"/>
  <c r="Y46" i="27" s="1"/>
  <c r="S47" i="22"/>
  <c r="T47" i="22"/>
  <c r="U47" i="22"/>
  <c r="V47" i="22"/>
  <c r="V47" i="27" s="1"/>
  <c r="W47" i="22"/>
  <c r="W47" i="27" s="1"/>
  <c r="X47" i="22"/>
  <c r="X47" i="27" s="1"/>
  <c r="Y47" i="22"/>
  <c r="Y47" i="27" s="1"/>
  <c r="S48" i="22"/>
  <c r="T48" i="22"/>
  <c r="U48" i="22"/>
  <c r="V48" i="22"/>
  <c r="V48" i="27" s="1"/>
  <c r="W48" i="22"/>
  <c r="W48" i="27" s="1"/>
  <c r="X48" i="22"/>
  <c r="X48" i="27" s="1"/>
  <c r="Y48" i="22"/>
  <c r="Y48" i="27" s="1"/>
  <c r="S49" i="22"/>
  <c r="T49" i="22"/>
  <c r="U49" i="22"/>
  <c r="V49" i="22"/>
  <c r="V49" i="27" s="1"/>
  <c r="W49" i="22"/>
  <c r="W49" i="27" s="1"/>
  <c r="X49" i="22"/>
  <c r="X49" i="27" s="1"/>
  <c r="Y49" i="22"/>
  <c r="Y49" i="27" s="1"/>
  <c r="S50" i="22"/>
  <c r="T50" i="22"/>
  <c r="U50" i="22"/>
  <c r="V50" i="22"/>
  <c r="V50" i="27" s="1"/>
  <c r="W50" i="22"/>
  <c r="W50" i="27" s="1"/>
  <c r="X50" i="22"/>
  <c r="X50" i="27" s="1"/>
  <c r="Y50" i="22"/>
  <c r="Y50" i="27" s="1"/>
  <c r="S51" i="22"/>
  <c r="T51" i="22"/>
  <c r="U51" i="22"/>
  <c r="V51" i="22"/>
  <c r="V51" i="27" s="1"/>
  <c r="W51" i="22"/>
  <c r="W51" i="27" s="1"/>
  <c r="X51" i="22"/>
  <c r="X51" i="27" s="1"/>
  <c r="Y51" i="22"/>
  <c r="Y51" i="27" s="1"/>
  <c r="S52" i="22"/>
  <c r="T52" i="22"/>
  <c r="U52" i="22"/>
  <c r="V52" i="22"/>
  <c r="V52" i="27" s="1"/>
  <c r="W52" i="22"/>
  <c r="W52" i="27" s="1"/>
  <c r="X52" i="22"/>
  <c r="X52" i="27" s="1"/>
  <c r="Y52" i="22"/>
  <c r="Y52" i="27" s="1"/>
  <c r="S53" i="22"/>
  <c r="T53" i="22"/>
  <c r="U53" i="22"/>
  <c r="V53" i="22"/>
  <c r="V53" i="27" s="1"/>
  <c r="W53" i="22"/>
  <c r="W53" i="27" s="1"/>
  <c r="X53" i="22"/>
  <c r="X53" i="27" s="1"/>
  <c r="Y53" i="22"/>
  <c r="Y53" i="27" s="1"/>
  <c r="S23" i="22"/>
  <c r="T23" i="22"/>
  <c r="U23" i="22"/>
  <c r="V23" i="22"/>
  <c r="V23" i="27" s="1"/>
  <c r="W23" i="22"/>
  <c r="W23" i="27" s="1"/>
  <c r="X23" i="22"/>
  <c r="Y23" i="22"/>
  <c r="Y23" i="27" s="1"/>
  <c r="S24" i="22"/>
  <c r="T24" i="22"/>
  <c r="U24" i="22"/>
  <c r="V24" i="22"/>
  <c r="V24" i="27" s="1"/>
  <c r="W24" i="22"/>
  <c r="W24" i="27" s="1"/>
  <c r="X24" i="22"/>
  <c r="X24" i="27" s="1"/>
  <c r="Y24" i="22"/>
  <c r="S25" i="22"/>
  <c r="T25" i="22"/>
  <c r="U25" i="22"/>
  <c r="V25" i="22"/>
  <c r="W25" i="22"/>
  <c r="W25" i="27" s="1"/>
  <c r="X25" i="22"/>
  <c r="X25" i="27" s="1"/>
  <c r="Y25" i="22"/>
  <c r="Y25" i="27" s="1"/>
  <c r="S26" i="22"/>
  <c r="T26" i="22"/>
  <c r="U26" i="22"/>
  <c r="V26" i="22"/>
  <c r="V26" i="27" s="1"/>
  <c r="W26" i="22"/>
  <c r="W26" i="27" s="1"/>
  <c r="X26" i="22"/>
  <c r="X26" i="27" s="1"/>
  <c r="Y26" i="22"/>
  <c r="Y26" i="27" s="1"/>
  <c r="S27" i="22"/>
  <c r="T27" i="22"/>
  <c r="U27" i="22"/>
  <c r="V27" i="22"/>
  <c r="V27" i="27" s="1"/>
  <c r="W27" i="22"/>
  <c r="W27" i="27" s="1"/>
  <c r="X27" i="22"/>
  <c r="X27" i="27" s="1"/>
  <c r="Y27" i="22"/>
  <c r="Y27" i="27" s="1"/>
  <c r="S28" i="22"/>
  <c r="T28" i="22"/>
  <c r="U28" i="22"/>
  <c r="V28" i="22"/>
  <c r="V28" i="27" s="1"/>
  <c r="W28" i="22"/>
  <c r="W28" i="27" s="1"/>
  <c r="X28" i="22"/>
  <c r="X28" i="27" s="1"/>
  <c r="Y28" i="22"/>
  <c r="Y28" i="27" s="1"/>
  <c r="S29" i="22"/>
  <c r="T29" i="22"/>
  <c r="U29" i="22"/>
  <c r="V29" i="22"/>
  <c r="V29" i="27" s="1"/>
  <c r="W29" i="22"/>
  <c r="W29" i="27" s="1"/>
  <c r="X29" i="22"/>
  <c r="X29" i="27" s="1"/>
  <c r="Y29" i="22"/>
  <c r="Y29" i="27" s="1"/>
  <c r="S30" i="22"/>
  <c r="T30" i="22"/>
  <c r="U30" i="22"/>
  <c r="V30" i="22"/>
  <c r="V30" i="27" s="1"/>
  <c r="W30" i="22"/>
  <c r="W30" i="27" s="1"/>
  <c r="X30" i="22"/>
  <c r="X30" i="27" s="1"/>
  <c r="Y30" i="22"/>
  <c r="Y30" i="27" s="1"/>
  <c r="S31" i="22"/>
  <c r="T31" i="22"/>
  <c r="U31" i="22"/>
  <c r="V31" i="22"/>
  <c r="V31" i="27" s="1"/>
  <c r="W31" i="22"/>
  <c r="W31" i="27" s="1"/>
  <c r="X31" i="22"/>
  <c r="X31" i="27" s="1"/>
  <c r="Y31" i="22"/>
  <c r="Y31" i="27" s="1"/>
  <c r="S32" i="22"/>
  <c r="T32" i="22"/>
  <c r="U32" i="22"/>
  <c r="V32" i="22"/>
  <c r="V32" i="27" s="1"/>
  <c r="W32" i="22"/>
  <c r="W32" i="27" s="1"/>
  <c r="X32" i="22"/>
  <c r="X32" i="27" s="1"/>
  <c r="Y32" i="22"/>
  <c r="Y32" i="27" s="1"/>
  <c r="S33" i="22"/>
  <c r="T33" i="22"/>
  <c r="U33" i="22"/>
  <c r="V33" i="22"/>
  <c r="V33" i="27" s="1"/>
  <c r="W33" i="22"/>
  <c r="W33" i="27" s="1"/>
  <c r="X33" i="22"/>
  <c r="X33" i="27" s="1"/>
  <c r="Y33" i="22"/>
  <c r="Y33" i="27" s="1"/>
  <c r="S3" i="22"/>
  <c r="T3" i="22"/>
  <c r="U3" i="22"/>
  <c r="V3" i="22"/>
  <c r="W3" i="22"/>
  <c r="X3" i="22"/>
  <c r="Y3" i="22"/>
  <c r="S4" i="22"/>
  <c r="T4" i="22"/>
  <c r="U4" i="22"/>
  <c r="V4" i="22"/>
  <c r="V4" i="27" s="1"/>
  <c r="W4" i="22"/>
  <c r="X4" i="22"/>
  <c r="Y4" i="22"/>
  <c r="S5" i="22"/>
  <c r="T5" i="22"/>
  <c r="U5" i="22"/>
  <c r="V5" i="22"/>
  <c r="W5" i="22"/>
  <c r="W5" i="27" s="1"/>
  <c r="X5" i="22"/>
  <c r="Y5" i="22"/>
  <c r="S6" i="22"/>
  <c r="T6" i="22"/>
  <c r="U6" i="22"/>
  <c r="V6" i="22"/>
  <c r="W6" i="22"/>
  <c r="W6" i="27" s="1"/>
  <c r="X6" i="22"/>
  <c r="X6" i="27" s="1"/>
  <c r="Y6" i="22"/>
  <c r="S7" i="22"/>
  <c r="T7" i="22"/>
  <c r="U7" i="22"/>
  <c r="V7" i="22"/>
  <c r="W7" i="22"/>
  <c r="X7" i="22"/>
  <c r="Y7" i="22"/>
  <c r="Y7" i="27" s="1"/>
  <c r="S8" i="22"/>
  <c r="T8" i="22"/>
  <c r="U8" i="22"/>
  <c r="V8" i="22"/>
  <c r="W8" i="22"/>
  <c r="X8" i="22"/>
  <c r="Y8" i="22"/>
  <c r="S9" i="22"/>
  <c r="T9" i="22"/>
  <c r="U9" i="22"/>
  <c r="V9" i="22"/>
  <c r="W9" i="22"/>
  <c r="X9" i="22"/>
  <c r="Y9" i="22"/>
  <c r="S10" i="22"/>
  <c r="T10" i="22"/>
  <c r="U10" i="22"/>
  <c r="V10" i="22"/>
  <c r="W10" i="22"/>
  <c r="X10" i="22"/>
  <c r="Y10" i="22"/>
  <c r="S11" i="22"/>
  <c r="T11" i="22"/>
  <c r="U11" i="22"/>
  <c r="V11" i="22"/>
  <c r="W11" i="22"/>
  <c r="X11" i="22"/>
  <c r="Y11" i="22"/>
  <c r="S12" i="22"/>
  <c r="T12" i="22"/>
  <c r="U12" i="22"/>
  <c r="V12" i="22"/>
  <c r="V12" i="27" s="1"/>
  <c r="W12" i="22"/>
  <c r="X12" i="22"/>
  <c r="Y12" i="22"/>
  <c r="S13" i="22"/>
  <c r="T13" i="22"/>
  <c r="U13" i="22"/>
  <c r="V13" i="22"/>
  <c r="W13" i="22"/>
  <c r="W13" i="27" s="1"/>
  <c r="X13" i="22"/>
  <c r="Y13" i="22"/>
  <c r="S123" i="11"/>
  <c r="T123" i="11"/>
  <c r="U123" i="11"/>
  <c r="S124" i="11"/>
  <c r="T124" i="11"/>
  <c r="U124" i="11"/>
  <c r="S125" i="11"/>
  <c r="T125" i="11"/>
  <c r="U125" i="11"/>
  <c r="S126" i="11"/>
  <c r="T126" i="11"/>
  <c r="U126" i="11"/>
  <c r="S127" i="11"/>
  <c r="T127" i="11"/>
  <c r="U127" i="11"/>
  <c r="S128" i="11"/>
  <c r="T128" i="11"/>
  <c r="U128" i="11"/>
  <c r="S129" i="11"/>
  <c r="T129" i="11"/>
  <c r="U129" i="11"/>
  <c r="S130" i="11"/>
  <c r="T130" i="11"/>
  <c r="U130" i="11"/>
  <c r="S131" i="11"/>
  <c r="T131" i="11"/>
  <c r="U131" i="11"/>
  <c r="S132" i="11"/>
  <c r="T132" i="11"/>
  <c r="U132" i="11"/>
  <c r="S133" i="11"/>
  <c r="T133" i="11"/>
  <c r="U133" i="11"/>
  <c r="S103" i="11"/>
  <c r="T103" i="11"/>
  <c r="U103" i="11"/>
  <c r="S104" i="11"/>
  <c r="T104" i="11"/>
  <c r="U104" i="11"/>
  <c r="S105" i="11"/>
  <c r="T105" i="11"/>
  <c r="U105" i="11"/>
  <c r="S106" i="11"/>
  <c r="T106" i="11"/>
  <c r="U106" i="11"/>
  <c r="S107" i="11"/>
  <c r="T107" i="11"/>
  <c r="U107" i="11"/>
  <c r="S108" i="11"/>
  <c r="T108" i="11"/>
  <c r="U108" i="11"/>
  <c r="S109" i="11"/>
  <c r="T109" i="11"/>
  <c r="U109" i="11"/>
  <c r="S110" i="11"/>
  <c r="T110" i="11"/>
  <c r="U110" i="11"/>
  <c r="S111" i="11"/>
  <c r="T111" i="11"/>
  <c r="U111" i="11"/>
  <c r="S112" i="11"/>
  <c r="T112" i="11"/>
  <c r="U112" i="11"/>
  <c r="S113" i="11"/>
  <c r="T113" i="11"/>
  <c r="U113" i="11"/>
  <c r="S83" i="11"/>
  <c r="T83" i="11"/>
  <c r="U83" i="11"/>
  <c r="S84" i="11"/>
  <c r="T84" i="11"/>
  <c r="U84" i="11"/>
  <c r="S85" i="11"/>
  <c r="T85" i="11"/>
  <c r="U85" i="11"/>
  <c r="S86" i="11"/>
  <c r="T86" i="11"/>
  <c r="U86" i="11"/>
  <c r="S87" i="11"/>
  <c r="T87" i="11"/>
  <c r="U87" i="11"/>
  <c r="S88" i="11"/>
  <c r="T88" i="11"/>
  <c r="U88" i="11"/>
  <c r="S89" i="11"/>
  <c r="T89" i="11"/>
  <c r="U89" i="11"/>
  <c r="S90" i="11"/>
  <c r="T90" i="11"/>
  <c r="U90" i="11"/>
  <c r="S91" i="11"/>
  <c r="T91" i="11"/>
  <c r="U91" i="11"/>
  <c r="S92" i="11"/>
  <c r="T92" i="11"/>
  <c r="U92" i="11"/>
  <c r="S93" i="11"/>
  <c r="T93" i="11"/>
  <c r="U93" i="11"/>
  <c r="S63" i="11"/>
  <c r="T63" i="11"/>
  <c r="U63" i="11"/>
  <c r="S64" i="11"/>
  <c r="T64" i="11"/>
  <c r="U64" i="11"/>
  <c r="S65" i="11"/>
  <c r="T65" i="11"/>
  <c r="U65" i="11"/>
  <c r="S66" i="11"/>
  <c r="T66" i="11"/>
  <c r="U66" i="11"/>
  <c r="S67" i="11"/>
  <c r="T67" i="11"/>
  <c r="U67" i="11"/>
  <c r="S68" i="11"/>
  <c r="T68" i="11"/>
  <c r="U68" i="11"/>
  <c r="S69" i="11"/>
  <c r="T69" i="11"/>
  <c r="U69" i="11"/>
  <c r="S70" i="11"/>
  <c r="T70" i="11"/>
  <c r="U70" i="11"/>
  <c r="S71" i="11"/>
  <c r="T71" i="11"/>
  <c r="U71" i="11"/>
  <c r="S72" i="11"/>
  <c r="T72" i="11"/>
  <c r="U72" i="11"/>
  <c r="S73" i="11"/>
  <c r="T73" i="11"/>
  <c r="U73" i="11"/>
  <c r="S43" i="11"/>
  <c r="T43" i="11"/>
  <c r="U43" i="11"/>
  <c r="S44" i="11"/>
  <c r="T44" i="11"/>
  <c r="U44" i="11"/>
  <c r="S45" i="11"/>
  <c r="T45" i="11"/>
  <c r="U45" i="11"/>
  <c r="S46" i="11"/>
  <c r="T46" i="11"/>
  <c r="U46" i="11"/>
  <c r="S47" i="11"/>
  <c r="T47" i="11"/>
  <c r="U47" i="11"/>
  <c r="S48" i="11"/>
  <c r="T48" i="11"/>
  <c r="U48" i="11"/>
  <c r="S49" i="11"/>
  <c r="T49" i="11"/>
  <c r="U49" i="11"/>
  <c r="S50" i="11"/>
  <c r="T50" i="11"/>
  <c r="U50" i="11"/>
  <c r="S51" i="11"/>
  <c r="T51" i="11"/>
  <c r="U51" i="11"/>
  <c r="S52" i="11"/>
  <c r="T52" i="11"/>
  <c r="U52" i="11"/>
  <c r="S53" i="11"/>
  <c r="T53" i="11"/>
  <c r="U53" i="11"/>
  <c r="S23" i="11"/>
  <c r="T23" i="11"/>
  <c r="U23" i="11"/>
  <c r="S24" i="11"/>
  <c r="T24" i="11"/>
  <c r="U24" i="11"/>
  <c r="S25" i="11"/>
  <c r="T25" i="11"/>
  <c r="U25" i="11"/>
  <c r="S26" i="11"/>
  <c r="T26" i="11"/>
  <c r="U26" i="11"/>
  <c r="S27" i="11"/>
  <c r="T27" i="11"/>
  <c r="U27" i="11"/>
  <c r="S28" i="11"/>
  <c r="T28" i="11"/>
  <c r="U28" i="11"/>
  <c r="S29" i="11"/>
  <c r="T29" i="11"/>
  <c r="U29" i="11"/>
  <c r="S30" i="11"/>
  <c r="T30" i="11"/>
  <c r="U30" i="11"/>
  <c r="S31" i="11"/>
  <c r="T31" i="11"/>
  <c r="U31" i="11"/>
  <c r="S32" i="11"/>
  <c r="T32" i="11"/>
  <c r="U32" i="11"/>
  <c r="S33" i="11"/>
  <c r="T33" i="11"/>
  <c r="U33" i="11"/>
  <c r="S3" i="11"/>
  <c r="T3" i="11"/>
  <c r="U3" i="11"/>
  <c r="S4" i="11"/>
  <c r="T4" i="11"/>
  <c r="U4" i="11"/>
  <c r="S5" i="11"/>
  <c r="T5" i="11"/>
  <c r="U5" i="11"/>
  <c r="S6" i="11"/>
  <c r="T6" i="11"/>
  <c r="U6" i="11"/>
  <c r="S7" i="11"/>
  <c r="T7" i="11"/>
  <c r="U7" i="11"/>
  <c r="S8" i="11"/>
  <c r="T8" i="11"/>
  <c r="U8" i="11"/>
  <c r="S9" i="11"/>
  <c r="T9" i="11"/>
  <c r="U9" i="11"/>
  <c r="S10" i="11"/>
  <c r="T10" i="11"/>
  <c r="U10" i="11"/>
  <c r="S11" i="11"/>
  <c r="T11" i="11"/>
  <c r="U11" i="11"/>
  <c r="S12" i="11"/>
  <c r="T12" i="11"/>
  <c r="U12" i="11"/>
  <c r="S13" i="11"/>
  <c r="T13" i="11"/>
  <c r="U13" i="11"/>
  <c r="V9" i="28" l="1"/>
  <c r="Y9" i="28"/>
  <c r="X9" i="28"/>
  <c r="W9" i="28"/>
  <c r="S32" i="27"/>
  <c r="S28" i="27"/>
  <c r="S10" i="27"/>
  <c r="T7" i="27"/>
  <c r="S6" i="27"/>
  <c r="T3" i="27"/>
  <c r="T53" i="27"/>
  <c r="S52" i="27"/>
  <c r="U50" i="27"/>
  <c r="T49" i="27"/>
  <c r="S48" i="27"/>
  <c r="U46" i="27"/>
  <c r="T45" i="27"/>
  <c r="S44" i="27"/>
  <c r="U73" i="27"/>
  <c r="T72" i="27"/>
  <c r="S71" i="27"/>
  <c r="U69" i="27"/>
  <c r="T68" i="27"/>
  <c r="S67" i="27"/>
  <c r="U65" i="27"/>
  <c r="T64" i="27"/>
  <c r="S63" i="27"/>
  <c r="U92" i="27"/>
  <c r="T91" i="27"/>
  <c r="S90" i="27"/>
  <c r="U88" i="27"/>
  <c r="T87" i="27"/>
  <c r="S86" i="27"/>
  <c r="U84" i="27"/>
  <c r="T83" i="27"/>
  <c r="S113" i="27"/>
  <c r="U111" i="27"/>
  <c r="T110" i="27"/>
  <c r="S109" i="27"/>
  <c r="U107" i="27"/>
  <c r="T106" i="27"/>
  <c r="S105" i="27"/>
  <c r="U103" i="27"/>
  <c r="T133" i="27"/>
  <c r="S132" i="27"/>
  <c r="U130" i="27"/>
  <c r="T129" i="27"/>
  <c r="S128" i="27"/>
  <c r="U126" i="27"/>
  <c r="T33" i="27"/>
  <c r="U30" i="27"/>
  <c r="T29" i="27"/>
  <c r="U26" i="27"/>
  <c r="U12" i="27"/>
  <c r="U8" i="27"/>
  <c r="U43" i="27"/>
  <c r="T73" i="27"/>
  <c r="S72" i="27"/>
  <c r="U70" i="27"/>
  <c r="T69" i="27"/>
  <c r="S68" i="27"/>
  <c r="U66" i="27"/>
  <c r="T65" i="27"/>
  <c r="S64" i="27"/>
  <c r="U93" i="27"/>
  <c r="T92" i="27"/>
  <c r="S91" i="27"/>
  <c r="U89" i="27"/>
  <c r="T88" i="27"/>
  <c r="S87" i="27"/>
  <c r="U85" i="27"/>
  <c r="T84" i="27"/>
  <c r="S83" i="27"/>
  <c r="U112" i="27"/>
  <c r="T111" i="27"/>
  <c r="S110" i="27"/>
  <c r="U108" i="27"/>
  <c r="T107" i="27"/>
  <c r="S106" i="27"/>
  <c r="U104" i="27"/>
  <c r="T103" i="27"/>
  <c r="T151" i="11"/>
  <c r="U144" i="11"/>
  <c r="U153" i="22"/>
  <c r="T152" i="22"/>
  <c r="S151" i="22"/>
  <c r="U149" i="22"/>
  <c r="T148" i="22"/>
  <c r="S147" i="22"/>
  <c r="U145" i="22"/>
  <c r="T144" i="22"/>
  <c r="S143" i="22"/>
  <c r="S134" i="22"/>
  <c r="S18" i="28" s="1"/>
  <c r="T31" i="27"/>
  <c r="U28" i="27"/>
  <c r="S26" i="27"/>
  <c r="T23" i="27"/>
  <c r="U51" i="27"/>
  <c r="S49" i="27"/>
  <c r="T46" i="27"/>
  <c r="S133" i="27"/>
  <c r="T130" i="27"/>
  <c r="T126" i="27"/>
  <c r="U123" i="27"/>
  <c r="T44" i="27"/>
  <c r="S43" i="27"/>
  <c r="U72" i="27"/>
  <c r="T71" i="27"/>
  <c r="S70" i="27"/>
  <c r="U68" i="27"/>
  <c r="T67" i="27"/>
  <c r="S66" i="27"/>
  <c r="S93" i="27"/>
  <c r="U91" i="27"/>
  <c r="T90" i="27"/>
  <c r="S89" i="27"/>
  <c r="U87" i="27"/>
  <c r="T86" i="27"/>
  <c r="S85" i="27"/>
  <c r="U83" i="27"/>
  <c r="U54" i="22"/>
  <c r="U14" i="28" s="1"/>
  <c r="U32" i="27"/>
  <c r="S30" i="27"/>
  <c r="T27" i="27"/>
  <c r="U24" i="27"/>
  <c r="S53" i="27"/>
  <c r="T50" i="27"/>
  <c r="U47" i="27"/>
  <c r="S45" i="27"/>
  <c r="U131" i="27"/>
  <c r="S129" i="27"/>
  <c r="U127" i="27"/>
  <c r="S125" i="27"/>
  <c r="T32" i="27"/>
  <c r="U29" i="27"/>
  <c r="T28" i="27"/>
  <c r="S27" i="27"/>
  <c r="S23" i="27"/>
  <c r="S73" i="27"/>
  <c r="U71" i="27"/>
  <c r="T70" i="27"/>
  <c r="S69" i="27"/>
  <c r="U67" i="27"/>
  <c r="T66" i="27"/>
  <c r="S65" i="27"/>
  <c r="U63" i="27"/>
  <c r="U113" i="27"/>
  <c r="T112" i="27"/>
  <c r="S111" i="27"/>
  <c r="U109" i="27"/>
  <c r="T108" i="27"/>
  <c r="S107" i="27"/>
  <c r="U105" i="27"/>
  <c r="T104" i="27"/>
  <c r="S103" i="27"/>
  <c r="T127" i="27"/>
  <c r="U13" i="27"/>
  <c r="T12" i="27"/>
  <c r="S11" i="27"/>
  <c r="U9" i="27"/>
  <c r="T8" i="27"/>
  <c r="S7" i="27"/>
  <c r="U5" i="27"/>
  <c r="T4" i="27"/>
  <c r="S3" i="27"/>
  <c r="T153" i="22"/>
  <c r="S152" i="22"/>
  <c r="U150" i="22"/>
  <c r="T149" i="22"/>
  <c r="S148" i="22"/>
  <c r="U146" i="22"/>
  <c r="T145" i="22"/>
  <c r="W34" i="22"/>
  <c r="W13" i="28" s="1"/>
  <c r="W23" i="28" s="1"/>
  <c r="U153" i="11"/>
  <c r="S151" i="11"/>
  <c r="U145" i="11"/>
  <c r="T144" i="11"/>
  <c r="U132" i="27"/>
  <c r="T131" i="27"/>
  <c r="S130" i="27"/>
  <c r="U128" i="27"/>
  <c r="S126" i="27"/>
  <c r="U124" i="27"/>
  <c r="T123" i="27"/>
  <c r="U151" i="22"/>
  <c r="T150" i="22"/>
  <c r="U143" i="22"/>
  <c r="W114" i="22"/>
  <c r="W17" i="28" s="1"/>
  <c r="W27" i="28" s="1"/>
  <c r="T11" i="27"/>
  <c r="S13" i="27"/>
  <c r="U11" i="27"/>
  <c r="T10" i="27"/>
  <c r="S9" i="27"/>
  <c r="U7" i="27"/>
  <c r="T6" i="27"/>
  <c r="S5" i="27"/>
  <c r="U3" i="27"/>
  <c r="U53" i="27"/>
  <c r="T52" i="27"/>
  <c r="S51" i="27"/>
  <c r="U49" i="27"/>
  <c r="T48" i="27"/>
  <c r="S47" i="27"/>
  <c r="U45" i="27"/>
  <c r="T113" i="27"/>
  <c r="S112" i="27"/>
  <c r="U110" i="27"/>
  <c r="T109" i="27"/>
  <c r="S108" i="27"/>
  <c r="U106" i="27"/>
  <c r="U133" i="27"/>
  <c r="T132" i="27"/>
  <c r="S131" i="27"/>
  <c r="U129" i="27"/>
  <c r="T128" i="27"/>
  <c r="S127" i="27"/>
  <c r="U125" i="27"/>
  <c r="T124" i="27"/>
  <c r="S123" i="27"/>
  <c r="S149" i="22"/>
  <c r="S34" i="22"/>
  <c r="S13" i="28" s="1"/>
  <c r="S144" i="22"/>
  <c r="U149" i="11"/>
  <c r="W8" i="27"/>
  <c r="W148" i="27" s="1"/>
  <c r="W148" i="22"/>
  <c r="W4" i="27"/>
  <c r="W144" i="22"/>
  <c r="V3" i="27"/>
  <c r="V143" i="22"/>
  <c r="X94" i="27"/>
  <c r="W84" i="27"/>
  <c r="W94" i="27" s="1"/>
  <c r="W94" i="22"/>
  <c r="W16" i="28" s="1"/>
  <c r="W26" i="28" s="1"/>
  <c r="S94" i="22"/>
  <c r="S16" i="28" s="1"/>
  <c r="W153" i="22"/>
  <c r="V144" i="22"/>
  <c r="U33" i="27"/>
  <c r="T24" i="27"/>
  <c r="S33" i="27"/>
  <c r="U31" i="27"/>
  <c r="T30" i="27"/>
  <c r="S29" i="27"/>
  <c r="U27" i="27"/>
  <c r="T26" i="27"/>
  <c r="S25" i="27"/>
  <c r="U23" i="27"/>
  <c r="S153" i="11"/>
  <c r="U151" i="11"/>
  <c r="T150" i="11"/>
  <c r="S149" i="11"/>
  <c r="U147" i="11"/>
  <c r="T146" i="11"/>
  <c r="S145" i="11"/>
  <c r="U143" i="11"/>
  <c r="S14" i="22"/>
  <c r="S12" i="28" s="1"/>
  <c r="V153" i="22"/>
  <c r="Y152" i="22"/>
  <c r="Y12" i="27"/>
  <c r="Y152" i="27" s="1"/>
  <c r="U152" i="22"/>
  <c r="X151" i="22"/>
  <c r="X11" i="27"/>
  <c r="X151" i="27" s="1"/>
  <c r="T151" i="22"/>
  <c r="W150" i="22"/>
  <c r="W10" i="27"/>
  <c r="W150" i="27" s="1"/>
  <c r="S150" i="22"/>
  <c r="V149" i="22"/>
  <c r="V9" i="27"/>
  <c r="V149" i="27" s="1"/>
  <c r="Y148" i="22"/>
  <c r="U148" i="22"/>
  <c r="X147" i="22"/>
  <c r="T147" i="22"/>
  <c r="W146" i="22"/>
  <c r="S146" i="22"/>
  <c r="V14" i="22"/>
  <c r="V12" i="28" s="1"/>
  <c r="V22" i="28" s="1"/>
  <c r="V145" i="22"/>
  <c r="Y14" i="22"/>
  <c r="Y12" i="28" s="1"/>
  <c r="Y22" i="28" s="1"/>
  <c r="Y144" i="22"/>
  <c r="Y4" i="27"/>
  <c r="U14" i="22"/>
  <c r="U12" i="28" s="1"/>
  <c r="U144" i="22"/>
  <c r="X14" i="22"/>
  <c r="X12" i="28" s="1"/>
  <c r="X143" i="22"/>
  <c r="X3" i="27"/>
  <c r="T14" i="22"/>
  <c r="T12" i="28" s="1"/>
  <c r="T143" i="22"/>
  <c r="W34" i="27"/>
  <c r="X54" i="22"/>
  <c r="X14" i="28" s="1"/>
  <c r="X24" i="28" s="1"/>
  <c r="X45" i="27"/>
  <c r="X54" i="27" s="1"/>
  <c r="T54" i="22"/>
  <c r="T14" i="28" s="1"/>
  <c r="W54" i="22"/>
  <c r="W14" i="28" s="1"/>
  <c r="W24" i="28" s="1"/>
  <c r="W44" i="27"/>
  <c r="W54" i="27" s="1"/>
  <c r="S54" i="22"/>
  <c r="S14" i="28" s="1"/>
  <c r="Y65" i="27"/>
  <c r="Y74" i="27" s="1"/>
  <c r="Y74" i="22"/>
  <c r="Y15" i="28" s="1"/>
  <c r="Y25" i="28" s="1"/>
  <c r="U74" i="22"/>
  <c r="U15" i="28" s="1"/>
  <c r="W126" i="27"/>
  <c r="W146" i="27" s="1"/>
  <c r="W134" i="22"/>
  <c r="W18" i="28" s="1"/>
  <c r="W28" i="28" s="1"/>
  <c r="V134" i="22"/>
  <c r="V18" i="28" s="1"/>
  <c r="V28" i="28" s="1"/>
  <c r="V125" i="27"/>
  <c r="V134" i="27" s="1"/>
  <c r="X146" i="22"/>
  <c r="V13" i="27"/>
  <c r="V153" i="27" s="1"/>
  <c r="Y8" i="27"/>
  <c r="Y148" i="27" s="1"/>
  <c r="U4" i="27"/>
  <c r="S31" i="27"/>
  <c r="Y134" i="27"/>
  <c r="T152" i="11"/>
  <c r="T148" i="11"/>
  <c r="S147" i="11"/>
  <c r="X13" i="27"/>
  <c r="X153" i="27" s="1"/>
  <c r="X153" i="22"/>
  <c r="V11" i="27"/>
  <c r="V151" i="27" s="1"/>
  <c r="V151" i="22"/>
  <c r="Y10" i="27"/>
  <c r="Y150" i="27" s="1"/>
  <c r="Y150" i="22"/>
  <c r="X9" i="27"/>
  <c r="X149" i="27" s="1"/>
  <c r="X149" i="22"/>
  <c r="V7" i="27"/>
  <c r="V147" i="27" s="1"/>
  <c r="V147" i="22"/>
  <c r="Y6" i="27"/>
  <c r="Y146" i="27" s="1"/>
  <c r="Y146" i="22"/>
  <c r="X5" i="27"/>
  <c r="X145" i="22"/>
  <c r="T13" i="27"/>
  <c r="S12" i="27"/>
  <c r="U10" i="27"/>
  <c r="T9" i="27"/>
  <c r="S8" i="27"/>
  <c r="U6" i="27"/>
  <c r="T14" i="11"/>
  <c r="T2" i="28" s="1"/>
  <c r="T5" i="27"/>
  <c r="S14" i="11"/>
  <c r="S2" i="28" s="1"/>
  <c r="S4" i="27"/>
  <c r="U34" i="11"/>
  <c r="U3" i="28" s="1"/>
  <c r="S74" i="11"/>
  <c r="S5" i="28" s="1"/>
  <c r="U74" i="11"/>
  <c r="U5" i="28" s="1"/>
  <c r="U64" i="27"/>
  <c r="T74" i="11"/>
  <c r="T5" i="28" s="1"/>
  <c r="T63" i="27"/>
  <c r="T93" i="27"/>
  <c r="S92" i="27"/>
  <c r="U90" i="27"/>
  <c r="T89" i="27"/>
  <c r="S88" i="27"/>
  <c r="U86" i="27"/>
  <c r="T94" i="11"/>
  <c r="T6" i="28" s="1"/>
  <c r="T85" i="27"/>
  <c r="S94" i="11"/>
  <c r="S6" i="28" s="1"/>
  <c r="S84" i="27"/>
  <c r="U114" i="11"/>
  <c r="U7" i="28" s="1"/>
  <c r="T134" i="11"/>
  <c r="T8" i="28" s="1"/>
  <c r="T125" i="27"/>
  <c r="S134" i="11"/>
  <c r="S8" i="28" s="1"/>
  <c r="S124" i="27"/>
  <c r="U152" i="11"/>
  <c r="S150" i="11"/>
  <c r="U148" i="11"/>
  <c r="T147" i="11"/>
  <c r="S146" i="11"/>
  <c r="T143" i="11"/>
  <c r="Y13" i="27"/>
  <c r="Y153" i="27" s="1"/>
  <c r="Y153" i="22"/>
  <c r="X12" i="27"/>
  <c r="X152" i="27" s="1"/>
  <c r="X152" i="22"/>
  <c r="W11" i="27"/>
  <c r="W151" i="27" s="1"/>
  <c r="W151" i="22"/>
  <c r="V10" i="27"/>
  <c r="V150" i="27" s="1"/>
  <c r="V150" i="22"/>
  <c r="Y9" i="27"/>
  <c r="Y149" i="27" s="1"/>
  <c r="Y149" i="22"/>
  <c r="X8" i="27"/>
  <c r="X148" i="27" s="1"/>
  <c r="X148" i="22"/>
  <c r="W7" i="27"/>
  <c r="W147" i="27" s="1"/>
  <c r="W147" i="22"/>
  <c r="V6" i="27"/>
  <c r="V146" i="27" s="1"/>
  <c r="V146" i="22"/>
  <c r="Y5" i="27"/>
  <c r="Y145" i="22"/>
  <c r="X4" i="27"/>
  <c r="X144" i="27" s="1"/>
  <c r="X144" i="22"/>
  <c r="W3" i="27"/>
  <c r="W143" i="27" s="1"/>
  <c r="W143" i="22"/>
  <c r="Y54" i="22"/>
  <c r="Y14" i="28" s="1"/>
  <c r="Y24" i="28" s="1"/>
  <c r="S114" i="22"/>
  <c r="S17" i="28" s="1"/>
  <c r="W145" i="22"/>
  <c r="X7" i="27"/>
  <c r="X147" i="27" s="1"/>
  <c r="U25" i="27"/>
  <c r="S143" i="11"/>
  <c r="W12" i="27"/>
  <c r="W152" i="27" s="1"/>
  <c r="W152" i="22"/>
  <c r="U14" i="11"/>
  <c r="U2" i="28" s="1"/>
  <c r="T34" i="11"/>
  <c r="T3" i="28" s="1"/>
  <c r="T25" i="27"/>
  <c r="S34" i="11"/>
  <c r="S3" i="28" s="1"/>
  <c r="S24" i="27"/>
  <c r="S54" i="11"/>
  <c r="S4" i="28" s="1"/>
  <c r="U52" i="27"/>
  <c r="T51" i="27"/>
  <c r="S50" i="27"/>
  <c r="U48" i="27"/>
  <c r="T47" i="27"/>
  <c r="S46" i="27"/>
  <c r="U54" i="11"/>
  <c r="U4" i="28" s="1"/>
  <c r="U44" i="27"/>
  <c r="T54" i="11"/>
  <c r="T4" i="28" s="1"/>
  <c r="T43" i="27"/>
  <c r="U94" i="11"/>
  <c r="U6" i="28" s="1"/>
  <c r="T114" i="11"/>
  <c r="T7" i="28" s="1"/>
  <c r="T105" i="27"/>
  <c r="S114" i="11"/>
  <c r="S7" i="28" s="1"/>
  <c r="S104" i="27"/>
  <c r="U134" i="11"/>
  <c r="U8" i="28" s="1"/>
  <c r="T153" i="11"/>
  <c r="S152" i="11"/>
  <c r="U150" i="11"/>
  <c r="T149" i="11"/>
  <c r="S148" i="11"/>
  <c r="U146" i="11"/>
  <c r="T145" i="11"/>
  <c r="S144" i="11"/>
  <c r="W14" i="22"/>
  <c r="W12" i="28" s="1"/>
  <c r="W153" i="27"/>
  <c r="S153" i="22"/>
  <c r="V152" i="27"/>
  <c r="Y11" i="27"/>
  <c r="Y151" i="27" s="1"/>
  <c r="Y151" i="22"/>
  <c r="X10" i="27"/>
  <c r="X150" i="27" s="1"/>
  <c r="X150" i="22"/>
  <c r="W9" i="27"/>
  <c r="W149" i="27" s="1"/>
  <c r="W149" i="22"/>
  <c r="V8" i="27"/>
  <c r="V148" i="27" s="1"/>
  <c r="V148" i="22"/>
  <c r="Y147" i="27"/>
  <c r="U147" i="22"/>
  <c r="X146" i="27"/>
  <c r="T146" i="22"/>
  <c r="W145" i="27"/>
  <c r="S145" i="22"/>
  <c r="V144" i="27"/>
  <c r="Y3" i="27"/>
  <c r="Y143" i="22"/>
  <c r="V34" i="22"/>
  <c r="V13" i="28" s="1"/>
  <c r="V23" i="28" s="1"/>
  <c r="V25" i="27"/>
  <c r="V34" i="27" s="1"/>
  <c r="Y34" i="22"/>
  <c r="Y13" i="28" s="1"/>
  <c r="Y24" i="27"/>
  <c r="Y34" i="27" s="1"/>
  <c r="U34" i="22"/>
  <c r="U13" i="28" s="1"/>
  <c r="X34" i="22"/>
  <c r="X13" i="28" s="1"/>
  <c r="X23" i="28" s="1"/>
  <c r="X23" i="27"/>
  <c r="X34" i="27" s="1"/>
  <c r="T34" i="22"/>
  <c r="T13" i="28" s="1"/>
  <c r="Y94" i="27"/>
  <c r="V152" i="22"/>
  <c r="Y147" i="22"/>
  <c r="V5" i="27"/>
  <c r="V54" i="22"/>
  <c r="V14" i="28" s="1"/>
  <c r="V94" i="22"/>
  <c r="V16" i="28" s="1"/>
  <c r="V26" i="28" s="1"/>
  <c r="Y94" i="22"/>
  <c r="Y16" i="28" s="1"/>
  <c r="Y26" i="28" s="1"/>
  <c r="U94" i="22"/>
  <c r="U16" i="28" s="1"/>
  <c r="X94" i="22"/>
  <c r="X16" i="28" s="1"/>
  <c r="X26" i="28" s="1"/>
  <c r="T94" i="22"/>
  <c r="T16" i="28" s="1"/>
  <c r="X134" i="27"/>
  <c r="V43" i="27"/>
  <c r="V54" i="27" s="1"/>
  <c r="V85" i="27"/>
  <c r="V94" i="27" s="1"/>
  <c r="Y54" i="27"/>
  <c r="W114" i="27"/>
  <c r="X74" i="22"/>
  <c r="X15" i="28" s="1"/>
  <c r="X25" i="28" s="1"/>
  <c r="T74" i="22"/>
  <c r="T15" i="28" s="1"/>
  <c r="W74" i="22"/>
  <c r="W15" i="28" s="1"/>
  <c r="W25" i="28" s="1"/>
  <c r="S74" i="22"/>
  <c r="S15" i="28" s="1"/>
  <c r="V74" i="22"/>
  <c r="V15" i="28" s="1"/>
  <c r="V25" i="28" s="1"/>
  <c r="V114" i="22"/>
  <c r="V17" i="28" s="1"/>
  <c r="V27" i="28" s="1"/>
  <c r="V105" i="27"/>
  <c r="V114" i="27" s="1"/>
  <c r="Y114" i="22"/>
  <c r="Y17" i="28" s="1"/>
  <c r="Y27" i="28" s="1"/>
  <c r="Y104" i="27"/>
  <c r="Y114" i="27" s="1"/>
  <c r="U114" i="22"/>
  <c r="U17" i="28" s="1"/>
  <c r="X114" i="22"/>
  <c r="X17" i="28" s="1"/>
  <c r="X27" i="28" s="1"/>
  <c r="X103" i="27"/>
  <c r="X114" i="27" s="1"/>
  <c r="T114" i="22"/>
  <c r="T17" i="28" s="1"/>
  <c r="X65" i="27"/>
  <c r="X74" i="27" s="1"/>
  <c r="W64" i="27"/>
  <c r="W74" i="27" s="1"/>
  <c r="V63" i="27"/>
  <c r="V74" i="27" s="1"/>
  <c r="Y134" i="22"/>
  <c r="Y18" i="28" s="1"/>
  <c r="Y28" i="28" s="1"/>
  <c r="U134" i="22"/>
  <c r="U18" i="28" s="1"/>
  <c r="X134" i="22"/>
  <c r="X18" i="28" s="1"/>
  <c r="X28" i="28" s="1"/>
  <c r="T134" i="22"/>
  <c r="T18" i="28" s="1"/>
  <c r="C223" i="22"/>
  <c r="C224" i="22"/>
  <c r="C225" i="22"/>
  <c r="C226" i="22"/>
  <c r="C227" i="22"/>
  <c r="C228" i="22"/>
  <c r="C229" i="22"/>
  <c r="C230" i="22"/>
  <c r="C231" i="22"/>
  <c r="C232" i="22"/>
  <c r="C233" i="22"/>
  <c r="B233" i="22"/>
  <c r="B232" i="22"/>
  <c r="B231" i="22"/>
  <c r="B230" i="22"/>
  <c r="B229" i="22"/>
  <c r="B228" i="22"/>
  <c r="B227" i="22"/>
  <c r="B226" i="22"/>
  <c r="B225" i="22"/>
  <c r="B224" i="22"/>
  <c r="B223" i="22"/>
  <c r="S28" i="28" l="1"/>
  <c r="U143" i="27"/>
  <c r="S26" i="28"/>
  <c r="S143" i="27"/>
  <c r="U24" i="28"/>
  <c r="T143" i="27"/>
  <c r="L202" i="27" s="1"/>
  <c r="D220" i="27" s="1"/>
  <c r="S146" i="27"/>
  <c r="T151" i="27"/>
  <c r="L210" i="27" s="1"/>
  <c r="D228" i="27" s="1"/>
  <c r="T150" i="27"/>
  <c r="L209" i="27" s="1"/>
  <c r="D227" i="27" s="1"/>
  <c r="T152" i="27"/>
  <c r="L211" i="27" s="1"/>
  <c r="D229" i="27" s="1"/>
  <c r="T74" i="27"/>
  <c r="S145" i="27"/>
  <c r="W134" i="27"/>
  <c r="U153" i="27"/>
  <c r="U151" i="27"/>
  <c r="S151" i="27"/>
  <c r="S24" i="28"/>
  <c r="S149" i="27"/>
  <c r="S74" i="27"/>
  <c r="U134" i="27"/>
  <c r="T147" i="27"/>
  <c r="L206" i="27" s="1"/>
  <c r="D224" i="27" s="1"/>
  <c r="U145" i="27"/>
  <c r="T148" i="27"/>
  <c r="L207" i="27" s="1"/>
  <c r="D225" i="27" s="1"/>
  <c r="U54" i="27"/>
  <c r="U150" i="27"/>
  <c r="T146" i="27"/>
  <c r="L205" i="27" s="1"/>
  <c r="D223" i="27" s="1"/>
  <c r="U148" i="27"/>
  <c r="T114" i="27"/>
  <c r="S150" i="27"/>
  <c r="S34" i="27"/>
  <c r="Y145" i="27"/>
  <c r="U94" i="27"/>
  <c r="U74" i="27"/>
  <c r="U147" i="27"/>
  <c r="S153" i="27"/>
  <c r="T144" i="27"/>
  <c r="L203" i="27" s="1"/>
  <c r="D221" i="27" s="1"/>
  <c r="U149" i="27"/>
  <c r="U114" i="27"/>
  <c r="V145" i="27"/>
  <c r="T54" i="27"/>
  <c r="S54" i="27"/>
  <c r="U22" i="28"/>
  <c r="T94" i="27"/>
  <c r="T154" i="22"/>
  <c r="S154" i="22"/>
  <c r="S147" i="27"/>
  <c r="T134" i="27"/>
  <c r="U25" i="28"/>
  <c r="S114" i="27"/>
  <c r="U152" i="27"/>
  <c r="T34" i="27"/>
  <c r="S134" i="27"/>
  <c r="U34" i="27"/>
  <c r="T149" i="27"/>
  <c r="L208" i="27" s="1"/>
  <c r="D226" i="27" s="1"/>
  <c r="S94" i="27"/>
  <c r="S23" i="28"/>
  <c r="U28" i="28"/>
  <c r="Y154" i="22"/>
  <c r="U26" i="28"/>
  <c r="T28" i="28"/>
  <c r="S25" i="28"/>
  <c r="S14" i="27"/>
  <c r="S144" i="27"/>
  <c r="U146" i="27"/>
  <c r="S152" i="27"/>
  <c r="X14" i="27"/>
  <c r="X145" i="27"/>
  <c r="U144" i="27"/>
  <c r="X143" i="27"/>
  <c r="V154" i="22"/>
  <c r="S19" i="28"/>
  <c r="W22" i="28"/>
  <c r="W29" i="28" s="1"/>
  <c r="W19" i="28"/>
  <c r="T14" i="27"/>
  <c r="T145" i="27"/>
  <c r="L204" i="27" s="1"/>
  <c r="D222" i="27" s="1"/>
  <c r="X19" i="28"/>
  <c r="X22" i="28"/>
  <c r="X29" i="28" s="1"/>
  <c r="T154" i="11"/>
  <c r="T24" i="28"/>
  <c r="V19" i="28"/>
  <c r="V24" i="28"/>
  <c r="V29" i="28" s="1"/>
  <c r="U19" i="28"/>
  <c r="S27" i="28"/>
  <c r="T23" i="28"/>
  <c r="W154" i="22"/>
  <c r="U27" i="28"/>
  <c r="T26" i="28"/>
  <c r="T25" i="28"/>
  <c r="S22" i="28"/>
  <c r="S9" i="28"/>
  <c r="S148" i="27"/>
  <c r="T153" i="27"/>
  <c r="L212" i="27" s="1"/>
  <c r="D230" i="27" s="1"/>
  <c r="U14" i="27"/>
  <c r="X154" i="22"/>
  <c r="Y144" i="27"/>
  <c r="U154" i="11"/>
  <c r="V14" i="27"/>
  <c r="V143" i="27"/>
  <c r="Y19" i="28"/>
  <c r="Y23" i="28"/>
  <c r="Y29" i="28" s="1"/>
  <c r="Y143" i="27"/>
  <c r="Y14" i="27"/>
  <c r="S154" i="11"/>
  <c r="T27" i="28"/>
  <c r="U9" i="28"/>
  <c r="U23" i="28"/>
  <c r="T9" i="28"/>
  <c r="T22" i="28"/>
  <c r="T19" i="28"/>
  <c r="U154" i="22"/>
  <c r="W14" i="27"/>
  <c r="W144" i="27"/>
  <c r="W154" i="27" s="1"/>
  <c r="E223" i="22"/>
  <c r="E226" i="22"/>
  <c r="E230" i="22"/>
  <c r="E224" i="22"/>
  <c r="E225" i="22"/>
  <c r="E227" i="22"/>
  <c r="E228" i="22"/>
  <c r="E229" i="22"/>
  <c r="E231" i="22"/>
  <c r="E232" i="22"/>
  <c r="E233" i="22"/>
  <c r="D224" i="22"/>
  <c r="D225" i="22"/>
  <c r="D226" i="22"/>
  <c r="D227" i="22"/>
  <c r="D228" i="22"/>
  <c r="D229" i="22"/>
  <c r="D230" i="22"/>
  <c r="D231" i="22"/>
  <c r="D232" i="22"/>
  <c r="D233" i="22"/>
  <c r="C234" i="22"/>
  <c r="B234" i="22"/>
  <c r="D223" i="22"/>
  <c r="D231" i="27" l="1"/>
  <c r="L213" i="27"/>
  <c r="V154" i="27"/>
  <c r="Y154" i="27"/>
  <c r="T29" i="28"/>
  <c r="U154" i="27"/>
  <c r="U29" i="28"/>
  <c r="T154" i="27"/>
  <c r="X154" i="27"/>
  <c r="S154" i="27"/>
  <c r="S29" i="28"/>
  <c r="D234" i="22"/>
  <c r="E234" i="22"/>
  <c r="E236" i="22" s="1"/>
  <c r="R73" i="22"/>
  <c r="S133" i="25"/>
  <c r="S132" i="25"/>
  <c r="S131" i="25"/>
  <c r="S130" i="25"/>
  <c r="S129" i="25"/>
  <c r="S128" i="25"/>
  <c r="S127" i="25"/>
  <c r="S125" i="25"/>
  <c r="S124" i="25"/>
  <c r="S123" i="25"/>
  <c r="S113" i="25"/>
  <c r="S112" i="25"/>
  <c r="S111" i="25"/>
  <c r="S110" i="25"/>
  <c r="S109" i="25"/>
  <c r="S108" i="25"/>
  <c r="S107" i="25"/>
  <c r="S106" i="25"/>
  <c r="S105" i="25"/>
  <c r="S104" i="25"/>
  <c r="S103" i="25"/>
  <c r="S93" i="25"/>
  <c r="S92" i="25"/>
  <c r="S91" i="25"/>
  <c r="S90" i="25"/>
  <c r="S89" i="25"/>
  <c r="S88" i="25"/>
  <c r="S87" i="25"/>
  <c r="S85" i="25"/>
  <c r="S84" i="25"/>
  <c r="S83" i="25"/>
  <c r="S73" i="25"/>
  <c r="S72" i="25"/>
  <c r="S71" i="25"/>
  <c r="S70" i="25"/>
  <c r="S69" i="25"/>
  <c r="S68" i="25"/>
  <c r="S67" i="25"/>
  <c r="S66" i="25"/>
  <c r="S65" i="25"/>
  <c r="S64" i="25"/>
  <c r="S63" i="25"/>
  <c r="S53" i="25"/>
  <c r="S52" i="25"/>
  <c r="S51" i="25"/>
  <c r="S50" i="25"/>
  <c r="S49" i="25"/>
  <c r="S48" i="25"/>
  <c r="S47" i="25"/>
  <c r="S46" i="25"/>
  <c r="S45" i="25"/>
  <c r="S44" i="25"/>
  <c r="S43" i="25"/>
  <c r="S33" i="25"/>
  <c r="S32" i="25"/>
  <c r="S31" i="25"/>
  <c r="S30" i="25"/>
  <c r="S29" i="25"/>
  <c r="S28" i="25"/>
  <c r="S27" i="25"/>
  <c r="S26" i="25"/>
  <c r="S25" i="25"/>
  <c r="S24" i="25"/>
  <c r="S23" i="25"/>
  <c r="S13" i="25"/>
  <c r="S12" i="25"/>
  <c r="S11" i="25"/>
  <c r="S10" i="25"/>
  <c r="S9" i="25"/>
  <c r="S8" i="25"/>
  <c r="S7" i="25"/>
  <c r="S6" i="25"/>
  <c r="S5" i="25"/>
  <c r="S4" i="25"/>
  <c r="S3" i="25"/>
  <c r="D236" i="22" l="1"/>
  <c r="S149" i="25"/>
  <c r="S153" i="25"/>
  <c r="S145" i="25"/>
  <c r="S54" i="25"/>
  <c r="S147" i="25"/>
  <c r="S151" i="25"/>
  <c r="S143" i="25"/>
  <c r="S14" i="25"/>
  <c r="S86" i="25"/>
  <c r="S94" i="25" s="1"/>
  <c r="S126" i="25"/>
  <c r="S144" i="25"/>
  <c r="S148" i="25"/>
  <c r="S150" i="25"/>
  <c r="S152" i="25"/>
  <c r="S34" i="25"/>
  <c r="S74" i="25"/>
  <c r="S114" i="25"/>
  <c r="O164" i="22"/>
  <c r="R184" i="11"/>
  <c r="R185" i="11"/>
  <c r="R183" i="11"/>
  <c r="R186" i="11"/>
  <c r="R187" i="11"/>
  <c r="R183" i="22"/>
  <c r="R184" i="22"/>
  <c r="R185" i="22"/>
  <c r="R186" i="22"/>
  <c r="R187" i="22"/>
  <c r="R182" i="22"/>
  <c r="R182" i="11"/>
  <c r="J184" i="27"/>
  <c r="K184" i="27"/>
  <c r="L184" i="27"/>
  <c r="M184" i="27"/>
  <c r="N184" i="27"/>
  <c r="O184" i="27"/>
  <c r="J185" i="27"/>
  <c r="K185" i="27"/>
  <c r="L185" i="27"/>
  <c r="M185" i="27"/>
  <c r="N185" i="27"/>
  <c r="O185" i="27"/>
  <c r="J186" i="27"/>
  <c r="K186" i="27"/>
  <c r="L186" i="27"/>
  <c r="M186" i="27"/>
  <c r="N186" i="27"/>
  <c r="O186" i="27"/>
  <c r="J187" i="27"/>
  <c r="K187" i="27"/>
  <c r="L187" i="27"/>
  <c r="M187" i="27"/>
  <c r="N187" i="27"/>
  <c r="O187" i="27"/>
  <c r="J188" i="27"/>
  <c r="K188" i="27"/>
  <c r="L188" i="27"/>
  <c r="M188" i="27"/>
  <c r="N188" i="27"/>
  <c r="O188" i="27"/>
  <c r="J189" i="27"/>
  <c r="K189" i="27"/>
  <c r="L189" i="27"/>
  <c r="M189" i="27"/>
  <c r="N189" i="27"/>
  <c r="O189" i="27"/>
  <c r="J190" i="27"/>
  <c r="K190" i="27"/>
  <c r="L190" i="27"/>
  <c r="M190" i="27"/>
  <c r="N190" i="27"/>
  <c r="O190" i="27"/>
  <c r="J191" i="27"/>
  <c r="K191" i="27"/>
  <c r="L191" i="27"/>
  <c r="M191" i="27"/>
  <c r="N191" i="27"/>
  <c r="O191" i="27"/>
  <c r="J192" i="27"/>
  <c r="K192" i="27"/>
  <c r="L192" i="27"/>
  <c r="M192" i="27"/>
  <c r="N192" i="27"/>
  <c r="O192" i="27"/>
  <c r="J193" i="27"/>
  <c r="K193" i="27"/>
  <c r="L193" i="27"/>
  <c r="M193" i="27"/>
  <c r="N193" i="27"/>
  <c r="O193" i="27"/>
  <c r="K183" i="27"/>
  <c r="L183" i="27"/>
  <c r="M183" i="27"/>
  <c r="N183" i="27"/>
  <c r="O183" i="27"/>
  <c r="J183" i="27"/>
  <c r="O194" i="22"/>
  <c r="N194" i="22"/>
  <c r="M194" i="22"/>
  <c r="L194" i="22"/>
  <c r="K194" i="22"/>
  <c r="J194" i="22"/>
  <c r="O194" i="11"/>
  <c r="N194" i="11"/>
  <c r="M194" i="11"/>
  <c r="L194" i="11"/>
  <c r="K194" i="11"/>
  <c r="J194" i="11"/>
  <c r="O163" i="11"/>
  <c r="O162" i="11"/>
  <c r="L164" i="27"/>
  <c r="L165" i="27"/>
  <c r="L166" i="27"/>
  <c r="L167" i="27"/>
  <c r="L168" i="27"/>
  <c r="L169" i="27"/>
  <c r="L170" i="27"/>
  <c r="L171" i="27"/>
  <c r="L172" i="27"/>
  <c r="L173" i="27"/>
  <c r="K164" i="27"/>
  <c r="K165" i="27"/>
  <c r="K166" i="27"/>
  <c r="K167" i="27"/>
  <c r="K168" i="27"/>
  <c r="K169" i="27"/>
  <c r="K170" i="27"/>
  <c r="K171" i="27"/>
  <c r="K172" i="27"/>
  <c r="K173" i="27"/>
  <c r="J164" i="27"/>
  <c r="J165" i="27"/>
  <c r="J166" i="27"/>
  <c r="J167" i="27"/>
  <c r="J168" i="27"/>
  <c r="J169" i="27"/>
  <c r="J170" i="27"/>
  <c r="J171" i="27"/>
  <c r="J172" i="27"/>
  <c r="J173" i="27"/>
  <c r="I164" i="27"/>
  <c r="I165" i="27"/>
  <c r="I166" i="27"/>
  <c r="I167" i="27"/>
  <c r="I168" i="27"/>
  <c r="I169" i="27"/>
  <c r="I170" i="27"/>
  <c r="I171" i="27"/>
  <c r="I172" i="27"/>
  <c r="I173" i="27"/>
  <c r="H164" i="27"/>
  <c r="H165" i="27"/>
  <c r="H166" i="27"/>
  <c r="H167" i="27"/>
  <c r="H168" i="27"/>
  <c r="H169" i="27"/>
  <c r="H170" i="27"/>
  <c r="H171" i="27"/>
  <c r="H172" i="27"/>
  <c r="H173" i="27"/>
  <c r="G164" i="27"/>
  <c r="G165" i="27"/>
  <c r="G166" i="27"/>
  <c r="G167" i="27"/>
  <c r="G168" i="27"/>
  <c r="G169" i="27"/>
  <c r="G171" i="27"/>
  <c r="G172" i="27"/>
  <c r="G173" i="27"/>
  <c r="G163" i="27"/>
  <c r="H163" i="27"/>
  <c r="I163" i="27"/>
  <c r="J163" i="27"/>
  <c r="K163" i="27"/>
  <c r="L163" i="27"/>
  <c r="O163" i="22"/>
  <c r="O165" i="22"/>
  <c r="O166" i="22"/>
  <c r="O167" i="22"/>
  <c r="O162" i="22"/>
  <c r="O164" i="11"/>
  <c r="O165" i="11"/>
  <c r="O166" i="11"/>
  <c r="O167" i="11"/>
  <c r="L174" i="22"/>
  <c r="K174" i="22"/>
  <c r="J174" i="22"/>
  <c r="I174" i="22"/>
  <c r="H174" i="22"/>
  <c r="G174" i="22"/>
  <c r="L174" i="11"/>
  <c r="K174" i="11"/>
  <c r="J174" i="11"/>
  <c r="I174" i="11"/>
  <c r="H174" i="11"/>
  <c r="G174" i="11"/>
  <c r="S146" i="25" l="1"/>
  <c r="S154" i="25" s="1"/>
  <c r="S134" i="25"/>
  <c r="J33" i="28"/>
  <c r="N194" i="27"/>
  <c r="O194" i="27"/>
  <c r="J36" i="28"/>
  <c r="J174" i="27"/>
  <c r="J34" i="28"/>
  <c r="J35" i="28"/>
  <c r="J38" i="28"/>
  <c r="J37" i="28"/>
  <c r="J32" i="28"/>
  <c r="O195" i="22"/>
  <c r="O195" i="11"/>
  <c r="J194" i="27"/>
  <c r="L194" i="27"/>
  <c r="K194" i="27"/>
  <c r="M194" i="27"/>
  <c r="K174" i="27"/>
  <c r="I174" i="27"/>
  <c r="L175" i="22"/>
  <c r="L175" i="11"/>
  <c r="G174" i="27"/>
  <c r="L174" i="27"/>
  <c r="H174" i="27"/>
  <c r="F174" i="24"/>
  <c r="G174" i="24"/>
  <c r="K174" i="24"/>
  <c r="J174" i="24"/>
  <c r="I174" i="24"/>
  <c r="H174" i="24"/>
  <c r="F174" i="23"/>
  <c r="G174" i="23"/>
  <c r="H174" i="23"/>
  <c r="I174" i="23"/>
  <c r="J174" i="23"/>
  <c r="K174" i="23"/>
  <c r="J39" i="28" l="1"/>
  <c r="O195" i="27"/>
  <c r="L175" i="27"/>
  <c r="C28" i="30"/>
  <c r="D28" i="30"/>
  <c r="C27" i="30"/>
  <c r="D27" i="30"/>
  <c r="C26" i="30"/>
  <c r="D26" i="30"/>
  <c r="C25" i="30"/>
  <c r="D25" i="30"/>
  <c r="C24" i="30"/>
  <c r="D24" i="30"/>
  <c r="C23" i="30"/>
  <c r="D23" i="30"/>
  <c r="C22" i="30"/>
  <c r="D22" i="30"/>
  <c r="C18" i="30"/>
  <c r="C17" i="30"/>
  <c r="C16" i="30"/>
  <c r="C15" i="30"/>
  <c r="C14" i="30"/>
  <c r="C13" i="30"/>
  <c r="C12" i="30"/>
  <c r="I133" i="27" l="1"/>
  <c r="H133" i="27"/>
  <c r="I113" i="27"/>
  <c r="H113" i="27"/>
  <c r="I73" i="27"/>
  <c r="I53" i="27"/>
  <c r="I33" i="27"/>
  <c r="H33" i="27"/>
  <c r="B3" i="22"/>
  <c r="S133" i="23" l="1"/>
  <c r="R133" i="23"/>
  <c r="P133" i="23"/>
  <c r="O133" i="23"/>
  <c r="N133" i="23"/>
  <c r="M133" i="23"/>
  <c r="L133" i="23"/>
  <c r="K133" i="23"/>
  <c r="J133" i="23"/>
  <c r="I133" i="23"/>
  <c r="H133" i="23"/>
  <c r="G133" i="23"/>
  <c r="F133" i="23"/>
  <c r="E133" i="23"/>
  <c r="B133" i="23"/>
  <c r="S132" i="23"/>
  <c r="R132" i="23"/>
  <c r="P132" i="23"/>
  <c r="O132" i="23"/>
  <c r="N132" i="23"/>
  <c r="M132" i="23"/>
  <c r="L132" i="23"/>
  <c r="K132" i="23"/>
  <c r="J132" i="23"/>
  <c r="I132" i="23"/>
  <c r="H132" i="23"/>
  <c r="G132" i="23"/>
  <c r="F132" i="23"/>
  <c r="E132" i="23"/>
  <c r="B132" i="23"/>
  <c r="S131" i="23"/>
  <c r="R131" i="23"/>
  <c r="P131" i="23"/>
  <c r="O131" i="23"/>
  <c r="N131" i="23"/>
  <c r="M131" i="23"/>
  <c r="L131" i="23"/>
  <c r="K131" i="23"/>
  <c r="J131" i="23"/>
  <c r="I131" i="23"/>
  <c r="H131" i="23"/>
  <c r="G131" i="23"/>
  <c r="F131" i="23"/>
  <c r="E131" i="23"/>
  <c r="B131" i="23"/>
  <c r="S130" i="23"/>
  <c r="R130" i="23"/>
  <c r="P130" i="23"/>
  <c r="O130" i="23"/>
  <c r="N130" i="23"/>
  <c r="M130" i="23"/>
  <c r="L130" i="23"/>
  <c r="K130" i="23"/>
  <c r="J130" i="23"/>
  <c r="I130" i="23"/>
  <c r="H130" i="23"/>
  <c r="G130" i="23"/>
  <c r="F130" i="23"/>
  <c r="E130" i="23"/>
  <c r="B130" i="23"/>
  <c r="S129" i="23"/>
  <c r="R129" i="23"/>
  <c r="P129" i="23"/>
  <c r="O129" i="23"/>
  <c r="N129" i="23"/>
  <c r="M129" i="23"/>
  <c r="L129" i="23"/>
  <c r="K129" i="23"/>
  <c r="J129" i="23"/>
  <c r="I129" i="23"/>
  <c r="H129" i="23"/>
  <c r="G129" i="23"/>
  <c r="F129" i="23"/>
  <c r="E129" i="23"/>
  <c r="B129" i="23"/>
  <c r="S128" i="23"/>
  <c r="R128" i="23"/>
  <c r="P128" i="23"/>
  <c r="O128" i="23"/>
  <c r="N128" i="23"/>
  <c r="M128" i="23"/>
  <c r="L128" i="23"/>
  <c r="K128" i="23"/>
  <c r="J128" i="23"/>
  <c r="I128" i="23"/>
  <c r="H128" i="23"/>
  <c r="G128" i="23"/>
  <c r="F128" i="23"/>
  <c r="E128" i="23"/>
  <c r="B128" i="23"/>
  <c r="S127" i="23"/>
  <c r="R127" i="23"/>
  <c r="P127" i="23"/>
  <c r="O127" i="23"/>
  <c r="N127" i="23"/>
  <c r="M127" i="23"/>
  <c r="L127" i="23"/>
  <c r="K127" i="23"/>
  <c r="J127" i="23"/>
  <c r="I127" i="23"/>
  <c r="H127" i="23"/>
  <c r="G127" i="23"/>
  <c r="F127" i="23"/>
  <c r="E127" i="23"/>
  <c r="B127" i="23"/>
  <c r="S126" i="23"/>
  <c r="R126" i="23"/>
  <c r="P126" i="23"/>
  <c r="O126" i="23"/>
  <c r="N126" i="23"/>
  <c r="M126" i="23"/>
  <c r="L126" i="23"/>
  <c r="K126" i="23"/>
  <c r="J126" i="23"/>
  <c r="I126" i="23"/>
  <c r="H126" i="23"/>
  <c r="G126" i="23"/>
  <c r="F126" i="23"/>
  <c r="E126" i="23"/>
  <c r="B126" i="23"/>
  <c r="S125" i="23"/>
  <c r="R125" i="23"/>
  <c r="P125" i="23"/>
  <c r="O125" i="23"/>
  <c r="N125" i="23"/>
  <c r="M125" i="23"/>
  <c r="L125" i="23"/>
  <c r="K125" i="23"/>
  <c r="J125" i="23"/>
  <c r="I125" i="23"/>
  <c r="H125" i="23"/>
  <c r="G125" i="23"/>
  <c r="F125" i="23"/>
  <c r="E125" i="23"/>
  <c r="B125" i="23"/>
  <c r="S124" i="23"/>
  <c r="R124" i="23"/>
  <c r="P124" i="23"/>
  <c r="O124" i="23"/>
  <c r="N124" i="23"/>
  <c r="M124" i="23"/>
  <c r="L124" i="23"/>
  <c r="K124" i="23"/>
  <c r="J124" i="23"/>
  <c r="I124" i="23"/>
  <c r="H124" i="23"/>
  <c r="G124" i="23"/>
  <c r="F124" i="23"/>
  <c r="E124" i="23"/>
  <c r="B124" i="23"/>
  <c r="S123" i="23"/>
  <c r="R123" i="23"/>
  <c r="P123" i="23"/>
  <c r="O123" i="23"/>
  <c r="N123" i="23"/>
  <c r="M123" i="23"/>
  <c r="L123" i="23"/>
  <c r="K123" i="23"/>
  <c r="J123" i="23"/>
  <c r="I123" i="23"/>
  <c r="H123" i="23"/>
  <c r="G123" i="23"/>
  <c r="F123" i="23"/>
  <c r="E123" i="23"/>
  <c r="B123" i="23"/>
  <c r="S113" i="23"/>
  <c r="R113" i="23"/>
  <c r="P113" i="23"/>
  <c r="O113" i="23"/>
  <c r="N113" i="23"/>
  <c r="M113" i="23"/>
  <c r="L113" i="23"/>
  <c r="K113" i="23"/>
  <c r="J113" i="23"/>
  <c r="I113" i="23"/>
  <c r="H113" i="23"/>
  <c r="G113" i="23"/>
  <c r="F113" i="23"/>
  <c r="E113" i="23"/>
  <c r="B113" i="23"/>
  <c r="S112" i="23"/>
  <c r="R112" i="23"/>
  <c r="P112" i="23"/>
  <c r="O112" i="23"/>
  <c r="N112" i="23"/>
  <c r="M112" i="23"/>
  <c r="L112" i="23"/>
  <c r="K112" i="23"/>
  <c r="J112" i="23"/>
  <c r="I112" i="23"/>
  <c r="H112" i="23"/>
  <c r="G112" i="23"/>
  <c r="F112" i="23"/>
  <c r="E112" i="23"/>
  <c r="B112" i="23"/>
  <c r="S111" i="23"/>
  <c r="R111" i="23"/>
  <c r="P111" i="23"/>
  <c r="O111" i="23"/>
  <c r="N111" i="23"/>
  <c r="M111" i="23"/>
  <c r="L111" i="23"/>
  <c r="K111" i="23"/>
  <c r="J111" i="23"/>
  <c r="I111" i="23"/>
  <c r="H111" i="23"/>
  <c r="G111" i="23"/>
  <c r="F111" i="23"/>
  <c r="E111" i="23"/>
  <c r="B111" i="23"/>
  <c r="S110" i="23"/>
  <c r="R110" i="23"/>
  <c r="P110" i="23"/>
  <c r="O110" i="23"/>
  <c r="N110" i="23"/>
  <c r="M110" i="23"/>
  <c r="L110" i="23"/>
  <c r="K110" i="23"/>
  <c r="J110" i="23"/>
  <c r="I110" i="23"/>
  <c r="H110" i="23"/>
  <c r="G110" i="23"/>
  <c r="F110" i="23"/>
  <c r="E110" i="23"/>
  <c r="B110" i="23"/>
  <c r="S109" i="23"/>
  <c r="R109" i="23"/>
  <c r="P109" i="23"/>
  <c r="O109" i="23"/>
  <c r="N109" i="23"/>
  <c r="M109" i="23"/>
  <c r="L109" i="23"/>
  <c r="K109" i="23"/>
  <c r="J109" i="23"/>
  <c r="I109" i="23"/>
  <c r="H109" i="23"/>
  <c r="G109" i="23"/>
  <c r="F109" i="23"/>
  <c r="E109" i="23"/>
  <c r="B109" i="23"/>
  <c r="S108" i="23"/>
  <c r="R108" i="23"/>
  <c r="P108" i="23"/>
  <c r="O108" i="23"/>
  <c r="N108" i="23"/>
  <c r="M108" i="23"/>
  <c r="L108" i="23"/>
  <c r="K108" i="23"/>
  <c r="J108" i="23"/>
  <c r="I108" i="23"/>
  <c r="H108" i="23"/>
  <c r="G108" i="23"/>
  <c r="F108" i="23"/>
  <c r="E108" i="23"/>
  <c r="B108" i="23"/>
  <c r="S107" i="23"/>
  <c r="R107" i="23"/>
  <c r="P107" i="23"/>
  <c r="O107" i="23"/>
  <c r="N107" i="23"/>
  <c r="M107" i="23"/>
  <c r="L107" i="23"/>
  <c r="K107" i="23"/>
  <c r="J107" i="23"/>
  <c r="I107" i="23"/>
  <c r="H107" i="23"/>
  <c r="G107" i="23"/>
  <c r="F107" i="23"/>
  <c r="E107" i="23"/>
  <c r="B107" i="23"/>
  <c r="S106" i="23"/>
  <c r="R106" i="23"/>
  <c r="P106" i="23"/>
  <c r="O106" i="23"/>
  <c r="N106" i="23"/>
  <c r="M106" i="23"/>
  <c r="L106" i="23"/>
  <c r="K106" i="23"/>
  <c r="J106" i="23"/>
  <c r="I106" i="23"/>
  <c r="H106" i="23"/>
  <c r="G106" i="23"/>
  <c r="F106" i="23"/>
  <c r="E106" i="23"/>
  <c r="B106" i="23"/>
  <c r="S105" i="23"/>
  <c r="R105" i="23"/>
  <c r="P105" i="23"/>
  <c r="O105" i="23"/>
  <c r="N105" i="23"/>
  <c r="M105" i="23"/>
  <c r="L105" i="23"/>
  <c r="K105" i="23"/>
  <c r="J105" i="23"/>
  <c r="I105" i="23"/>
  <c r="H105" i="23"/>
  <c r="G105" i="23"/>
  <c r="F105" i="23"/>
  <c r="E105" i="23"/>
  <c r="B105" i="23"/>
  <c r="S104" i="23"/>
  <c r="R104" i="23"/>
  <c r="P104" i="23"/>
  <c r="O104" i="23"/>
  <c r="N104" i="23"/>
  <c r="M104" i="23"/>
  <c r="L104" i="23"/>
  <c r="K104" i="23"/>
  <c r="J104" i="23"/>
  <c r="I104" i="23"/>
  <c r="H104" i="23"/>
  <c r="G104" i="23"/>
  <c r="F104" i="23"/>
  <c r="E104" i="23"/>
  <c r="B104" i="23"/>
  <c r="S103" i="23"/>
  <c r="R103" i="23"/>
  <c r="P103" i="23"/>
  <c r="O103" i="23"/>
  <c r="N103" i="23"/>
  <c r="M103" i="23"/>
  <c r="L103" i="23"/>
  <c r="K103" i="23"/>
  <c r="J103" i="23"/>
  <c r="I103" i="23"/>
  <c r="H103" i="23"/>
  <c r="G103" i="23"/>
  <c r="F103" i="23"/>
  <c r="E103" i="23"/>
  <c r="B103" i="23"/>
  <c r="S93" i="23"/>
  <c r="R93" i="23"/>
  <c r="P93" i="23"/>
  <c r="O93" i="23"/>
  <c r="N93" i="23"/>
  <c r="M93" i="23"/>
  <c r="L93" i="23"/>
  <c r="K93" i="23"/>
  <c r="J93" i="23"/>
  <c r="I93" i="23"/>
  <c r="H93" i="23"/>
  <c r="G93" i="23"/>
  <c r="F93" i="23"/>
  <c r="E93" i="23"/>
  <c r="B93" i="23"/>
  <c r="S92" i="23"/>
  <c r="R92" i="23"/>
  <c r="P92" i="23"/>
  <c r="O92" i="23"/>
  <c r="N92" i="23"/>
  <c r="M92" i="23"/>
  <c r="L92" i="23"/>
  <c r="K92" i="23"/>
  <c r="J92" i="23"/>
  <c r="I92" i="23"/>
  <c r="H92" i="23"/>
  <c r="G92" i="23"/>
  <c r="F92" i="23"/>
  <c r="E92" i="23"/>
  <c r="B92" i="23"/>
  <c r="S91" i="23"/>
  <c r="R91" i="23"/>
  <c r="P91" i="23"/>
  <c r="O91" i="23"/>
  <c r="N91" i="23"/>
  <c r="M91" i="23"/>
  <c r="L91" i="23"/>
  <c r="K91" i="23"/>
  <c r="J91" i="23"/>
  <c r="I91" i="23"/>
  <c r="H91" i="23"/>
  <c r="G91" i="23"/>
  <c r="F91" i="23"/>
  <c r="E91" i="23"/>
  <c r="B91" i="23"/>
  <c r="S90" i="23"/>
  <c r="R90" i="23"/>
  <c r="P90" i="23"/>
  <c r="O90" i="23"/>
  <c r="N90" i="23"/>
  <c r="M90" i="23"/>
  <c r="L90" i="23"/>
  <c r="K90" i="23"/>
  <c r="J90" i="23"/>
  <c r="I90" i="23"/>
  <c r="H90" i="23"/>
  <c r="G90" i="23"/>
  <c r="F90" i="23"/>
  <c r="E90" i="23"/>
  <c r="B90" i="23"/>
  <c r="S89" i="23"/>
  <c r="R89" i="23"/>
  <c r="P89" i="23"/>
  <c r="O89" i="23"/>
  <c r="N89" i="23"/>
  <c r="M89" i="23"/>
  <c r="L89" i="23"/>
  <c r="K89" i="23"/>
  <c r="J89" i="23"/>
  <c r="I89" i="23"/>
  <c r="H89" i="23"/>
  <c r="G89" i="23"/>
  <c r="F89" i="23"/>
  <c r="E89" i="23"/>
  <c r="B89" i="23"/>
  <c r="S88" i="23"/>
  <c r="R88" i="23"/>
  <c r="P88" i="23"/>
  <c r="O88" i="23"/>
  <c r="N88" i="23"/>
  <c r="M88" i="23"/>
  <c r="L88" i="23"/>
  <c r="K88" i="23"/>
  <c r="J88" i="23"/>
  <c r="I88" i="23"/>
  <c r="H88" i="23"/>
  <c r="G88" i="23"/>
  <c r="F88" i="23"/>
  <c r="E88" i="23"/>
  <c r="B88" i="23"/>
  <c r="S87" i="23"/>
  <c r="R87" i="23"/>
  <c r="P87" i="23"/>
  <c r="O87" i="23"/>
  <c r="N87" i="23"/>
  <c r="M87" i="23"/>
  <c r="L87" i="23"/>
  <c r="K87" i="23"/>
  <c r="J87" i="23"/>
  <c r="I87" i="23"/>
  <c r="H87" i="23"/>
  <c r="G87" i="23"/>
  <c r="F87" i="23"/>
  <c r="E87" i="23"/>
  <c r="B87" i="23"/>
  <c r="S86" i="23"/>
  <c r="R86" i="23"/>
  <c r="P86" i="23"/>
  <c r="O86" i="23"/>
  <c r="N86" i="23"/>
  <c r="M86" i="23"/>
  <c r="L86" i="23"/>
  <c r="K86" i="23"/>
  <c r="J86" i="23"/>
  <c r="I86" i="23"/>
  <c r="H86" i="23"/>
  <c r="G86" i="23"/>
  <c r="F86" i="23"/>
  <c r="E86" i="23"/>
  <c r="B86" i="23"/>
  <c r="S85" i="23"/>
  <c r="R85" i="23"/>
  <c r="P85" i="23"/>
  <c r="O85" i="23"/>
  <c r="N85" i="23"/>
  <c r="M85" i="23"/>
  <c r="L85" i="23"/>
  <c r="K85" i="23"/>
  <c r="J85" i="23"/>
  <c r="I85" i="23"/>
  <c r="H85" i="23"/>
  <c r="G85" i="23"/>
  <c r="F85" i="23"/>
  <c r="E85" i="23"/>
  <c r="B85" i="23"/>
  <c r="S84" i="23"/>
  <c r="R84" i="23"/>
  <c r="P84" i="23"/>
  <c r="O84" i="23"/>
  <c r="N84" i="23"/>
  <c r="M84" i="23"/>
  <c r="L84" i="23"/>
  <c r="K84" i="23"/>
  <c r="J84" i="23"/>
  <c r="I84" i="23"/>
  <c r="H84" i="23"/>
  <c r="G84" i="23"/>
  <c r="F84" i="23"/>
  <c r="E84" i="23"/>
  <c r="B84" i="23"/>
  <c r="S83" i="23"/>
  <c r="R83" i="23"/>
  <c r="P83" i="23"/>
  <c r="O83" i="23"/>
  <c r="N83" i="23"/>
  <c r="M83" i="23"/>
  <c r="L83" i="23"/>
  <c r="K83" i="23"/>
  <c r="J83" i="23"/>
  <c r="I83" i="23"/>
  <c r="H83" i="23"/>
  <c r="G83" i="23"/>
  <c r="F83" i="23"/>
  <c r="E83" i="23"/>
  <c r="B83" i="23"/>
  <c r="S73" i="23"/>
  <c r="R73" i="23"/>
  <c r="P73" i="23"/>
  <c r="O73" i="23"/>
  <c r="N73" i="23"/>
  <c r="M73" i="23"/>
  <c r="L73" i="23"/>
  <c r="K73" i="23"/>
  <c r="J73" i="23"/>
  <c r="I73" i="23"/>
  <c r="H73" i="23"/>
  <c r="G73" i="23"/>
  <c r="F73" i="23"/>
  <c r="E73" i="23"/>
  <c r="B73" i="23"/>
  <c r="S72" i="23"/>
  <c r="R72" i="23"/>
  <c r="P72" i="23"/>
  <c r="O72" i="23"/>
  <c r="N72" i="23"/>
  <c r="M72" i="23"/>
  <c r="L72" i="23"/>
  <c r="K72" i="23"/>
  <c r="J72" i="23"/>
  <c r="I72" i="23"/>
  <c r="H72" i="23"/>
  <c r="G72" i="23"/>
  <c r="F72" i="23"/>
  <c r="E72" i="23"/>
  <c r="B72" i="23"/>
  <c r="S71" i="23"/>
  <c r="R71" i="23"/>
  <c r="P71" i="23"/>
  <c r="O71" i="23"/>
  <c r="N71" i="23"/>
  <c r="M71" i="23"/>
  <c r="L71" i="23"/>
  <c r="K71" i="23"/>
  <c r="J71" i="23"/>
  <c r="I71" i="23"/>
  <c r="H71" i="23"/>
  <c r="G71" i="23"/>
  <c r="F71" i="23"/>
  <c r="E71" i="23"/>
  <c r="B71" i="23"/>
  <c r="S70" i="23"/>
  <c r="R70" i="23"/>
  <c r="P70" i="23"/>
  <c r="O70" i="23"/>
  <c r="N70" i="23"/>
  <c r="M70" i="23"/>
  <c r="L70" i="23"/>
  <c r="K70" i="23"/>
  <c r="J70" i="23"/>
  <c r="I70" i="23"/>
  <c r="H70" i="23"/>
  <c r="G70" i="23"/>
  <c r="F70" i="23"/>
  <c r="E70" i="23"/>
  <c r="B70" i="23"/>
  <c r="S69" i="23"/>
  <c r="R69" i="23"/>
  <c r="P69" i="23"/>
  <c r="O69" i="23"/>
  <c r="N69" i="23"/>
  <c r="M69" i="23"/>
  <c r="L69" i="23"/>
  <c r="K69" i="23"/>
  <c r="J69" i="23"/>
  <c r="I69" i="23"/>
  <c r="H69" i="23"/>
  <c r="G69" i="23"/>
  <c r="F69" i="23"/>
  <c r="E69" i="23"/>
  <c r="B69" i="23"/>
  <c r="S68" i="23"/>
  <c r="R68" i="23"/>
  <c r="P68" i="23"/>
  <c r="O68" i="23"/>
  <c r="N68" i="23"/>
  <c r="M68" i="23"/>
  <c r="L68" i="23"/>
  <c r="K68" i="23"/>
  <c r="J68" i="23"/>
  <c r="I68" i="23"/>
  <c r="H68" i="23"/>
  <c r="G68" i="23"/>
  <c r="F68" i="23"/>
  <c r="E68" i="23"/>
  <c r="B68" i="23"/>
  <c r="S67" i="23"/>
  <c r="R67" i="23"/>
  <c r="P67" i="23"/>
  <c r="O67" i="23"/>
  <c r="N67" i="23"/>
  <c r="M67" i="23"/>
  <c r="L67" i="23"/>
  <c r="K67" i="23"/>
  <c r="J67" i="23"/>
  <c r="I67" i="23"/>
  <c r="H67" i="23"/>
  <c r="G67" i="23"/>
  <c r="F67" i="23"/>
  <c r="E67" i="23"/>
  <c r="B67" i="23"/>
  <c r="S66" i="23"/>
  <c r="R66" i="23"/>
  <c r="P66" i="23"/>
  <c r="O66" i="23"/>
  <c r="N66" i="23"/>
  <c r="M66" i="23"/>
  <c r="L66" i="23"/>
  <c r="K66" i="23"/>
  <c r="J66" i="23"/>
  <c r="I66" i="23"/>
  <c r="H66" i="23"/>
  <c r="G66" i="23"/>
  <c r="F66" i="23"/>
  <c r="E66" i="23"/>
  <c r="B66" i="23"/>
  <c r="S65" i="23"/>
  <c r="R65" i="23"/>
  <c r="P65" i="23"/>
  <c r="O65" i="23"/>
  <c r="N65" i="23"/>
  <c r="M65" i="23"/>
  <c r="L65" i="23"/>
  <c r="K65" i="23"/>
  <c r="J65" i="23"/>
  <c r="I65" i="23"/>
  <c r="H65" i="23"/>
  <c r="G65" i="23"/>
  <c r="F65" i="23"/>
  <c r="E65" i="23"/>
  <c r="B65" i="23"/>
  <c r="S64" i="23"/>
  <c r="R64" i="23"/>
  <c r="P64" i="23"/>
  <c r="O64" i="23"/>
  <c r="N64" i="23"/>
  <c r="M64" i="23"/>
  <c r="L64" i="23"/>
  <c r="K64" i="23"/>
  <c r="J64" i="23"/>
  <c r="I64" i="23"/>
  <c r="H64" i="23"/>
  <c r="G64" i="23"/>
  <c r="F64" i="23"/>
  <c r="E64" i="23"/>
  <c r="B64" i="23"/>
  <c r="S63" i="23"/>
  <c r="R63" i="23"/>
  <c r="P63" i="23"/>
  <c r="O63" i="23"/>
  <c r="N63" i="23"/>
  <c r="M63" i="23"/>
  <c r="L63" i="23"/>
  <c r="K63" i="23"/>
  <c r="J63" i="23"/>
  <c r="I63" i="23"/>
  <c r="H63" i="23"/>
  <c r="G63" i="23"/>
  <c r="F63" i="23"/>
  <c r="E63" i="23"/>
  <c r="B63" i="23"/>
  <c r="S53" i="23"/>
  <c r="R53" i="23"/>
  <c r="P53" i="23"/>
  <c r="O53" i="23"/>
  <c r="N53" i="23"/>
  <c r="M53" i="23"/>
  <c r="L53" i="23"/>
  <c r="K53" i="23"/>
  <c r="J53" i="23"/>
  <c r="I53" i="23"/>
  <c r="H53" i="23"/>
  <c r="G53" i="23"/>
  <c r="F53" i="23"/>
  <c r="E53" i="23"/>
  <c r="B53" i="23"/>
  <c r="S52" i="23"/>
  <c r="R52" i="23"/>
  <c r="P52" i="23"/>
  <c r="O52" i="23"/>
  <c r="N52" i="23"/>
  <c r="M52" i="23"/>
  <c r="L52" i="23"/>
  <c r="K52" i="23"/>
  <c r="J52" i="23"/>
  <c r="I52" i="23"/>
  <c r="H52" i="23"/>
  <c r="G52" i="23"/>
  <c r="F52" i="23"/>
  <c r="E52" i="23"/>
  <c r="B52" i="23"/>
  <c r="S51" i="23"/>
  <c r="R51" i="23"/>
  <c r="P51" i="23"/>
  <c r="O51" i="23"/>
  <c r="N51" i="23"/>
  <c r="M51" i="23"/>
  <c r="L51" i="23"/>
  <c r="K51" i="23"/>
  <c r="J51" i="23"/>
  <c r="I51" i="23"/>
  <c r="H51" i="23"/>
  <c r="G51" i="23"/>
  <c r="F51" i="23"/>
  <c r="E51" i="23"/>
  <c r="B51" i="23"/>
  <c r="S50" i="23"/>
  <c r="R50" i="23"/>
  <c r="P50" i="23"/>
  <c r="O50" i="23"/>
  <c r="N50" i="23"/>
  <c r="M50" i="23"/>
  <c r="L50" i="23"/>
  <c r="K50" i="23"/>
  <c r="J50" i="23"/>
  <c r="I50" i="23"/>
  <c r="H50" i="23"/>
  <c r="G50" i="23"/>
  <c r="F50" i="23"/>
  <c r="E50" i="23"/>
  <c r="B50" i="23"/>
  <c r="S49" i="23"/>
  <c r="R49" i="23"/>
  <c r="P49" i="23"/>
  <c r="O49" i="23"/>
  <c r="N49" i="23"/>
  <c r="M49" i="23"/>
  <c r="L49" i="23"/>
  <c r="K49" i="23"/>
  <c r="J49" i="23"/>
  <c r="I49" i="23"/>
  <c r="H49" i="23"/>
  <c r="G49" i="23"/>
  <c r="F49" i="23"/>
  <c r="E49" i="23"/>
  <c r="B49" i="23"/>
  <c r="S48" i="23"/>
  <c r="R48" i="23"/>
  <c r="P48" i="23"/>
  <c r="O48" i="23"/>
  <c r="N48" i="23"/>
  <c r="M48" i="23"/>
  <c r="L48" i="23"/>
  <c r="K48" i="23"/>
  <c r="J48" i="23"/>
  <c r="I48" i="23"/>
  <c r="H48" i="23"/>
  <c r="G48" i="23"/>
  <c r="F48" i="23"/>
  <c r="E48" i="23"/>
  <c r="B48" i="23"/>
  <c r="S47" i="23"/>
  <c r="R47" i="23"/>
  <c r="P47" i="23"/>
  <c r="O47" i="23"/>
  <c r="N47" i="23"/>
  <c r="M47" i="23"/>
  <c r="L47" i="23"/>
  <c r="K47" i="23"/>
  <c r="J47" i="23"/>
  <c r="I47" i="23"/>
  <c r="H47" i="23"/>
  <c r="G47" i="23"/>
  <c r="F47" i="23"/>
  <c r="E47" i="23"/>
  <c r="B47" i="23"/>
  <c r="S46" i="23"/>
  <c r="R46" i="23"/>
  <c r="P46" i="23"/>
  <c r="O46" i="23"/>
  <c r="N46" i="23"/>
  <c r="M46" i="23"/>
  <c r="L46" i="23"/>
  <c r="K46" i="23"/>
  <c r="J46" i="23"/>
  <c r="I46" i="23"/>
  <c r="H46" i="23"/>
  <c r="G46" i="23"/>
  <c r="F46" i="23"/>
  <c r="E46" i="23"/>
  <c r="B46" i="23"/>
  <c r="S45" i="23"/>
  <c r="R45" i="23"/>
  <c r="P45" i="23"/>
  <c r="O45" i="23"/>
  <c r="N45" i="23"/>
  <c r="M45" i="23"/>
  <c r="L45" i="23"/>
  <c r="K45" i="23"/>
  <c r="J45" i="23"/>
  <c r="I45" i="23"/>
  <c r="H45" i="23"/>
  <c r="G45" i="23"/>
  <c r="F45" i="23"/>
  <c r="E45" i="23"/>
  <c r="B45" i="23"/>
  <c r="S44" i="23"/>
  <c r="R44" i="23"/>
  <c r="P44" i="23"/>
  <c r="O44" i="23"/>
  <c r="N44" i="23"/>
  <c r="M44" i="23"/>
  <c r="L44" i="23"/>
  <c r="K44" i="23"/>
  <c r="J44" i="23"/>
  <c r="I44" i="23"/>
  <c r="H44" i="23"/>
  <c r="G44" i="23"/>
  <c r="F44" i="23"/>
  <c r="E44" i="23"/>
  <c r="B44" i="23"/>
  <c r="S43" i="23"/>
  <c r="R43" i="23"/>
  <c r="P43" i="23"/>
  <c r="O43" i="23"/>
  <c r="N43" i="23"/>
  <c r="M43" i="23"/>
  <c r="L43" i="23"/>
  <c r="K43" i="23"/>
  <c r="J43" i="23"/>
  <c r="I43" i="23"/>
  <c r="H43" i="23"/>
  <c r="G43" i="23"/>
  <c r="F43" i="23"/>
  <c r="E43" i="23"/>
  <c r="B43" i="23"/>
  <c r="S33" i="23"/>
  <c r="R33" i="23"/>
  <c r="P33" i="23"/>
  <c r="O33" i="23"/>
  <c r="N33" i="23"/>
  <c r="M33" i="23"/>
  <c r="L33" i="23"/>
  <c r="K33" i="23"/>
  <c r="J33" i="23"/>
  <c r="I33" i="23"/>
  <c r="H33" i="23"/>
  <c r="G33" i="23"/>
  <c r="F33" i="23"/>
  <c r="E33" i="23"/>
  <c r="B33" i="23"/>
  <c r="S32" i="23"/>
  <c r="R32" i="23"/>
  <c r="P32" i="23"/>
  <c r="O32" i="23"/>
  <c r="N32" i="23"/>
  <c r="M32" i="23"/>
  <c r="L32" i="23"/>
  <c r="K32" i="23"/>
  <c r="J32" i="23"/>
  <c r="I32" i="23"/>
  <c r="H32" i="23"/>
  <c r="G32" i="23"/>
  <c r="F32" i="23"/>
  <c r="E32" i="23"/>
  <c r="B32" i="23"/>
  <c r="S31" i="23"/>
  <c r="R31" i="23"/>
  <c r="P31" i="23"/>
  <c r="O31" i="23"/>
  <c r="N31" i="23"/>
  <c r="M31" i="23"/>
  <c r="L31" i="23"/>
  <c r="K31" i="23"/>
  <c r="J31" i="23"/>
  <c r="I31" i="23"/>
  <c r="H31" i="23"/>
  <c r="G31" i="23"/>
  <c r="F31" i="23"/>
  <c r="E31" i="23"/>
  <c r="B31" i="23"/>
  <c r="S30" i="23"/>
  <c r="R30" i="23"/>
  <c r="P30" i="23"/>
  <c r="O30" i="23"/>
  <c r="N30" i="23"/>
  <c r="M30" i="23"/>
  <c r="L30" i="23"/>
  <c r="K30" i="23"/>
  <c r="J30" i="23"/>
  <c r="I30" i="23"/>
  <c r="H30" i="23"/>
  <c r="G30" i="23"/>
  <c r="F30" i="23"/>
  <c r="E30" i="23"/>
  <c r="B30" i="23"/>
  <c r="S29" i="23"/>
  <c r="R29" i="23"/>
  <c r="P29" i="23"/>
  <c r="O29" i="23"/>
  <c r="N29" i="23"/>
  <c r="M29" i="23"/>
  <c r="L29" i="23"/>
  <c r="K29" i="23"/>
  <c r="J29" i="23"/>
  <c r="I29" i="23"/>
  <c r="H29" i="23"/>
  <c r="G29" i="23"/>
  <c r="F29" i="23"/>
  <c r="E29" i="23"/>
  <c r="B29" i="23"/>
  <c r="S28" i="23"/>
  <c r="R28" i="23"/>
  <c r="P28" i="23"/>
  <c r="O28" i="23"/>
  <c r="N28" i="23"/>
  <c r="M28" i="23"/>
  <c r="L28" i="23"/>
  <c r="K28" i="23"/>
  <c r="J28" i="23"/>
  <c r="I28" i="23"/>
  <c r="H28" i="23"/>
  <c r="G28" i="23"/>
  <c r="F28" i="23"/>
  <c r="E28" i="23"/>
  <c r="B28" i="23"/>
  <c r="S27" i="23"/>
  <c r="R27" i="23"/>
  <c r="P27" i="23"/>
  <c r="O27" i="23"/>
  <c r="N27" i="23"/>
  <c r="M27" i="23"/>
  <c r="L27" i="23"/>
  <c r="K27" i="23"/>
  <c r="J27" i="23"/>
  <c r="I27" i="23"/>
  <c r="H27" i="23"/>
  <c r="G27" i="23"/>
  <c r="F27" i="23"/>
  <c r="E27" i="23"/>
  <c r="B27" i="23"/>
  <c r="S26" i="23"/>
  <c r="R26" i="23"/>
  <c r="P26" i="23"/>
  <c r="O26" i="23"/>
  <c r="N26" i="23"/>
  <c r="M26" i="23"/>
  <c r="L26" i="23"/>
  <c r="K26" i="23"/>
  <c r="J26" i="23"/>
  <c r="I26" i="23"/>
  <c r="H26" i="23"/>
  <c r="G26" i="23"/>
  <c r="F26" i="23"/>
  <c r="E26" i="23"/>
  <c r="B26" i="23"/>
  <c r="S25" i="23"/>
  <c r="R25" i="23"/>
  <c r="P25" i="23"/>
  <c r="O25" i="23"/>
  <c r="N25" i="23"/>
  <c r="M25" i="23"/>
  <c r="L25" i="23"/>
  <c r="K25" i="23"/>
  <c r="J25" i="23"/>
  <c r="I25" i="23"/>
  <c r="H25" i="23"/>
  <c r="G25" i="23"/>
  <c r="F25" i="23"/>
  <c r="E25" i="23"/>
  <c r="B25" i="23"/>
  <c r="S24" i="23"/>
  <c r="R24" i="23"/>
  <c r="P24" i="23"/>
  <c r="O24" i="23"/>
  <c r="N24" i="23"/>
  <c r="M24" i="23"/>
  <c r="L24" i="23"/>
  <c r="K24" i="23"/>
  <c r="J24" i="23"/>
  <c r="I24" i="23"/>
  <c r="H24" i="23"/>
  <c r="G24" i="23"/>
  <c r="F24" i="23"/>
  <c r="E24" i="23"/>
  <c r="B24" i="23"/>
  <c r="S23" i="23"/>
  <c r="R23" i="23"/>
  <c r="P23" i="23"/>
  <c r="O23" i="23"/>
  <c r="N23" i="23"/>
  <c r="M23" i="23"/>
  <c r="L23" i="23"/>
  <c r="K23" i="23"/>
  <c r="J23" i="23"/>
  <c r="I23" i="23"/>
  <c r="H23" i="23"/>
  <c r="G23" i="23"/>
  <c r="F23" i="23"/>
  <c r="E23" i="23"/>
  <c r="B23" i="23"/>
  <c r="S13" i="23"/>
  <c r="R13" i="23"/>
  <c r="P13" i="23"/>
  <c r="O13" i="23"/>
  <c r="N13" i="23"/>
  <c r="M13" i="23"/>
  <c r="L13" i="23"/>
  <c r="K13" i="23"/>
  <c r="J13" i="23"/>
  <c r="I13" i="23"/>
  <c r="H13" i="23"/>
  <c r="G13" i="23"/>
  <c r="F13" i="23"/>
  <c r="E13" i="23"/>
  <c r="B13" i="23"/>
  <c r="S12" i="23"/>
  <c r="R12" i="23"/>
  <c r="P12" i="23"/>
  <c r="O12" i="23"/>
  <c r="N12" i="23"/>
  <c r="M12" i="23"/>
  <c r="L12" i="23"/>
  <c r="K12" i="23"/>
  <c r="J12" i="23"/>
  <c r="I12" i="23"/>
  <c r="H12" i="23"/>
  <c r="G12" i="23"/>
  <c r="F12" i="23"/>
  <c r="E12" i="23"/>
  <c r="B12" i="23"/>
  <c r="S11" i="23"/>
  <c r="R11" i="23"/>
  <c r="P11" i="23"/>
  <c r="O11" i="23"/>
  <c r="N11" i="23"/>
  <c r="M11" i="23"/>
  <c r="L11" i="23"/>
  <c r="K11" i="23"/>
  <c r="J11" i="23"/>
  <c r="I11" i="23"/>
  <c r="H11" i="23"/>
  <c r="G11" i="23"/>
  <c r="F11" i="23"/>
  <c r="E11" i="23"/>
  <c r="B11" i="23"/>
  <c r="S10" i="23"/>
  <c r="R10" i="23"/>
  <c r="P10" i="23"/>
  <c r="O10" i="23"/>
  <c r="N10" i="23"/>
  <c r="M10" i="23"/>
  <c r="L10" i="23"/>
  <c r="K10" i="23"/>
  <c r="J10" i="23"/>
  <c r="I10" i="23"/>
  <c r="H10" i="23"/>
  <c r="G10" i="23"/>
  <c r="F10" i="23"/>
  <c r="E10" i="23"/>
  <c r="B10" i="23"/>
  <c r="S9" i="23"/>
  <c r="R9" i="23"/>
  <c r="P9" i="23"/>
  <c r="O9" i="23"/>
  <c r="N9" i="23"/>
  <c r="M9" i="23"/>
  <c r="L9" i="23"/>
  <c r="K9" i="23"/>
  <c r="J9" i="23"/>
  <c r="I9" i="23"/>
  <c r="H9" i="23"/>
  <c r="G9" i="23"/>
  <c r="F9" i="23"/>
  <c r="E9" i="23"/>
  <c r="B9" i="23"/>
  <c r="S8" i="23"/>
  <c r="R8" i="23"/>
  <c r="P8" i="23"/>
  <c r="O8" i="23"/>
  <c r="N8" i="23"/>
  <c r="M8" i="23"/>
  <c r="L8" i="23"/>
  <c r="K8" i="23"/>
  <c r="J8" i="23"/>
  <c r="I8" i="23"/>
  <c r="H8" i="23"/>
  <c r="G8" i="23"/>
  <c r="F8" i="23"/>
  <c r="E8" i="23"/>
  <c r="B8" i="23"/>
  <c r="S7" i="23"/>
  <c r="R7" i="23"/>
  <c r="P7" i="23"/>
  <c r="O7" i="23"/>
  <c r="N7" i="23"/>
  <c r="M7" i="23"/>
  <c r="L7" i="23"/>
  <c r="K7" i="23"/>
  <c r="J7" i="23"/>
  <c r="I7" i="23"/>
  <c r="H7" i="23"/>
  <c r="E7" i="23"/>
  <c r="B7" i="23"/>
  <c r="S6" i="23"/>
  <c r="R6" i="23"/>
  <c r="P6" i="23"/>
  <c r="O6" i="23"/>
  <c r="N6" i="23"/>
  <c r="M6" i="23"/>
  <c r="L6" i="23"/>
  <c r="K6" i="23"/>
  <c r="J6" i="23"/>
  <c r="I6" i="23"/>
  <c r="H6" i="23"/>
  <c r="G6" i="23"/>
  <c r="F6" i="23"/>
  <c r="E6" i="23"/>
  <c r="B6" i="23"/>
  <c r="S5" i="23"/>
  <c r="R5" i="23"/>
  <c r="P5" i="23"/>
  <c r="O5" i="23"/>
  <c r="N5" i="23"/>
  <c r="M5" i="23"/>
  <c r="L5" i="23"/>
  <c r="K5" i="23"/>
  <c r="J5" i="23"/>
  <c r="I5" i="23"/>
  <c r="H5" i="23"/>
  <c r="G5" i="23"/>
  <c r="F5" i="23"/>
  <c r="E5" i="23"/>
  <c r="B5" i="23"/>
  <c r="S4" i="23"/>
  <c r="R4" i="23"/>
  <c r="P4" i="23"/>
  <c r="O4" i="23"/>
  <c r="N4" i="23"/>
  <c r="M4" i="23"/>
  <c r="L4" i="23"/>
  <c r="K4" i="23"/>
  <c r="J4" i="23"/>
  <c r="I4" i="23"/>
  <c r="H4" i="23"/>
  <c r="G4" i="23"/>
  <c r="F4" i="23"/>
  <c r="E4" i="23"/>
  <c r="B4" i="23"/>
  <c r="S3" i="23"/>
  <c r="R3" i="23"/>
  <c r="P3" i="23"/>
  <c r="O3" i="23"/>
  <c r="N3" i="23"/>
  <c r="M3" i="23"/>
  <c r="L3" i="23"/>
  <c r="K3" i="23"/>
  <c r="J3" i="23"/>
  <c r="I3" i="23"/>
  <c r="H3" i="23"/>
  <c r="G3" i="23"/>
  <c r="F3" i="23"/>
  <c r="E3" i="23"/>
  <c r="B3" i="23"/>
  <c r="G7" i="23"/>
  <c r="F7" i="23"/>
  <c r="B143" i="23" l="1"/>
  <c r="H143" i="23"/>
  <c r="L143" i="23"/>
  <c r="P143" i="23"/>
  <c r="E144" i="23"/>
  <c r="B164" i="23" s="1"/>
  <c r="I144" i="23"/>
  <c r="M144" i="23"/>
  <c r="R144" i="23"/>
  <c r="F145" i="23"/>
  <c r="C165" i="23" s="1"/>
  <c r="J145" i="23"/>
  <c r="N145" i="23"/>
  <c r="S145" i="23"/>
  <c r="G146" i="23"/>
  <c r="K146" i="23"/>
  <c r="O146" i="23"/>
  <c r="B147" i="23"/>
  <c r="J147" i="23"/>
  <c r="N147" i="23"/>
  <c r="S147" i="23"/>
  <c r="G148" i="23"/>
  <c r="K148" i="23"/>
  <c r="O148" i="23"/>
  <c r="B149" i="23"/>
  <c r="H149" i="23"/>
  <c r="L149" i="23"/>
  <c r="P149" i="23"/>
  <c r="E150" i="23"/>
  <c r="B170" i="23" s="1"/>
  <c r="I150" i="23"/>
  <c r="M150" i="23"/>
  <c r="R150" i="23"/>
  <c r="F151" i="23"/>
  <c r="C171" i="23" s="1"/>
  <c r="J151" i="23"/>
  <c r="N151" i="23"/>
  <c r="S151" i="23"/>
  <c r="G152" i="23"/>
  <c r="K152" i="23"/>
  <c r="O152" i="23"/>
  <c r="B153" i="23"/>
  <c r="H153" i="23"/>
  <c r="L153" i="23"/>
  <c r="P153" i="23"/>
  <c r="F147" i="23"/>
  <c r="C167" i="23" s="1"/>
  <c r="J143" i="23"/>
  <c r="N143" i="23"/>
  <c r="G144" i="23"/>
  <c r="O144" i="23"/>
  <c r="G147" i="23"/>
  <c r="G143" i="23"/>
  <c r="K143" i="23"/>
  <c r="O143" i="23"/>
  <c r="B144" i="23"/>
  <c r="H144" i="23"/>
  <c r="L144" i="23"/>
  <c r="P144" i="23"/>
  <c r="E145" i="23"/>
  <c r="B165" i="23" s="1"/>
  <c r="I145" i="23"/>
  <c r="M145" i="23"/>
  <c r="R145" i="23"/>
  <c r="F146" i="23"/>
  <c r="C166" i="23" s="1"/>
  <c r="J146" i="23"/>
  <c r="N146" i="23"/>
  <c r="S146" i="23"/>
  <c r="I147" i="23"/>
  <c r="M147" i="23"/>
  <c r="R147" i="23"/>
  <c r="F148" i="23"/>
  <c r="C168" i="23" s="1"/>
  <c r="J148" i="23"/>
  <c r="N148" i="23"/>
  <c r="S148" i="23"/>
  <c r="G149" i="23"/>
  <c r="K149" i="23"/>
  <c r="O149" i="23"/>
  <c r="B150" i="23"/>
  <c r="H150" i="23"/>
  <c r="L150" i="23"/>
  <c r="P150" i="23"/>
  <c r="E151" i="23"/>
  <c r="B171" i="23" s="1"/>
  <c r="I151" i="23"/>
  <c r="M151" i="23"/>
  <c r="R151" i="23"/>
  <c r="F152" i="23"/>
  <c r="C172" i="23" s="1"/>
  <c r="J152" i="23"/>
  <c r="N152" i="23"/>
  <c r="S152" i="23"/>
  <c r="G153" i="23"/>
  <c r="K153" i="23"/>
  <c r="O153" i="23"/>
  <c r="E143" i="23"/>
  <c r="B163" i="23" s="1"/>
  <c r="I143" i="23"/>
  <c r="M143" i="23"/>
  <c r="R143" i="23"/>
  <c r="F144" i="23"/>
  <c r="C164" i="23" s="1"/>
  <c r="J144" i="23"/>
  <c r="N144" i="23"/>
  <c r="S144" i="23"/>
  <c r="G145" i="23"/>
  <c r="K145" i="23"/>
  <c r="O145" i="23"/>
  <c r="B146" i="23"/>
  <c r="H146" i="23"/>
  <c r="L146" i="23"/>
  <c r="P146" i="23"/>
  <c r="E147" i="23"/>
  <c r="B167" i="23" s="1"/>
  <c r="K147" i="23"/>
  <c r="O147" i="23"/>
  <c r="B148" i="23"/>
  <c r="H148" i="23"/>
  <c r="L148" i="23"/>
  <c r="P148" i="23"/>
  <c r="E149" i="23"/>
  <c r="B169" i="23" s="1"/>
  <c r="I149" i="23"/>
  <c r="M149" i="23"/>
  <c r="R149" i="23"/>
  <c r="F150" i="23"/>
  <c r="C170" i="23" s="1"/>
  <c r="J150" i="23"/>
  <c r="N150" i="23"/>
  <c r="S150" i="23"/>
  <c r="G151" i="23"/>
  <c r="K151" i="23"/>
  <c r="O151" i="23"/>
  <c r="B152" i="23"/>
  <c r="H152" i="23"/>
  <c r="L152" i="23"/>
  <c r="P152" i="23"/>
  <c r="E153" i="23"/>
  <c r="B173" i="23" s="1"/>
  <c r="I153" i="23"/>
  <c r="M153" i="23"/>
  <c r="R153" i="23"/>
  <c r="F143" i="23"/>
  <c r="C163" i="23" s="1"/>
  <c r="S143" i="23"/>
  <c r="K144" i="23"/>
  <c r="B145" i="23"/>
  <c r="H145" i="23"/>
  <c r="L145" i="23"/>
  <c r="P145" i="23"/>
  <c r="E146" i="23"/>
  <c r="B166" i="23" s="1"/>
  <c r="I146" i="23"/>
  <c r="M146" i="23"/>
  <c r="R146" i="23"/>
  <c r="H147" i="23"/>
  <c r="L147" i="23"/>
  <c r="P147" i="23"/>
  <c r="E148" i="23"/>
  <c r="B168" i="23" s="1"/>
  <c r="I148" i="23"/>
  <c r="M148" i="23"/>
  <c r="R148" i="23"/>
  <c r="F149" i="23"/>
  <c r="C169" i="23" s="1"/>
  <c r="J149" i="23"/>
  <c r="N149" i="23"/>
  <c r="S149" i="23"/>
  <c r="G150" i="23"/>
  <c r="K150" i="23"/>
  <c r="O150" i="23"/>
  <c r="B151" i="23"/>
  <c r="H151" i="23"/>
  <c r="L151" i="23"/>
  <c r="P151" i="23"/>
  <c r="E152" i="23"/>
  <c r="B172" i="23" s="1"/>
  <c r="I152" i="23"/>
  <c r="M152" i="23"/>
  <c r="R152" i="23"/>
  <c r="F153" i="23"/>
  <c r="C173" i="23" s="1"/>
  <c r="J153" i="23"/>
  <c r="N153" i="23"/>
  <c r="S153" i="23"/>
  <c r="S133" i="24"/>
  <c r="R133" i="24"/>
  <c r="P133" i="24"/>
  <c r="O133" i="24"/>
  <c r="N133" i="24"/>
  <c r="M133" i="24"/>
  <c r="L133" i="24"/>
  <c r="K133" i="24"/>
  <c r="J133" i="24"/>
  <c r="I133" i="24"/>
  <c r="H133" i="24"/>
  <c r="G133" i="24"/>
  <c r="F133" i="24"/>
  <c r="E133" i="24"/>
  <c r="B133" i="24"/>
  <c r="S132" i="24"/>
  <c r="R132" i="24"/>
  <c r="P132" i="24"/>
  <c r="O132" i="24"/>
  <c r="N132" i="24"/>
  <c r="M132" i="24"/>
  <c r="L132" i="24"/>
  <c r="K132" i="24"/>
  <c r="J132" i="24"/>
  <c r="I132" i="24"/>
  <c r="H132" i="24"/>
  <c r="G132" i="24"/>
  <c r="F132" i="24"/>
  <c r="E132" i="24"/>
  <c r="B132" i="24"/>
  <c r="S131" i="24"/>
  <c r="R131" i="24"/>
  <c r="P131" i="24"/>
  <c r="O131" i="24"/>
  <c r="N131" i="24"/>
  <c r="M131" i="24"/>
  <c r="L131" i="24"/>
  <c r="K131" i="24"/>
  <c r="J131" i="24"/>
  <c r="I131" i="24"/>
  <c r="H131" i="24"/>
  <c r="G131" i="24"/>
  <c r="F131" i="24"/>
  <c r="E131" i="24"/>
  <c r="B131" i="24"/>
  <c r="S130" i="24"/>
  <c r="R130" i="24"/>
  <c r="P130" i="24"/>
  <c r="O130" i="24"/>
  <c r="N130" i="24"/>
  <c r="M130" i="24"/>
  <c r="L130" i="24"/>
  <c r="K130" i="24"/>
  <c r="J130" i="24"/>
  <c r="I130" i="24"/>
  <c r="H130" i="24"/>
  <c r="G130" i="24"/>
  <c r="F130" i="24"/>
  <c r="E130" i="24"/>
  <c r="B130" i="24"/>
  <c r="S129" i="24"/>
  <c r="R129" i="24"/>
  <c r="P129" i="24"/>
  <c r="O129" i="24"/>
  <c r="N129" i="24"/>
  <c r="M129" i="24"/>
  <c r="L129" i="24"/>
  <c r="K129" i="24"/>
  <c r="J129" i="24"/>
  <c r="I129" i="24"/>
  <c r="H129" i="24"/>
  <c r="G129" i="24"/>
  <c r="F129" i="24"/>
  <c r="E129" i="24"/>
  <c r="B129" i="24"/>
  <c r="S128" i="24"/>
  <c r="R128" i="24"/>
  <c r="P128" i="24"/>
  <c r="O128" i="24"/>
  <c r="N128" i="24"/>
  <c r="M128" i="24"/>
  <c r="L128" i="24"/>
  <c r="K128" i="24"/>
  <c r="J128" i="24"/>
  <c r="I128" i="24"/>
  <c r="H128" i="24"/>
  <c r="G128" i="24"/>
  <c r="F128" i="24"/>
  <c r="E128" i="24"/>
  <c r="B128" i="24"/>
  <c r="S127" i="24"/>
  <c r="R127" i="24"/>
  <c r="P127" i="24"/>
  <c r="O127" i="24"/>
  <c r="N127" i="24"/>
  <c r="M127" i="24"/>
  <c r="L127" i="24"/>
  <c r="K127" i="24"/>
  <c r="J127" i="24"/>
  <c r="I127" i="24"/>
  <c r="H127" i="24"/>
  <c r="G127" i="24"/>
  <c r="F127" i="24"/>
  <c r="E127" i="24"/>
  <c r="B127" i="24"/>
  <c r="S126" i="24"/>
  <c r="R126" i="24"/>
  <c r="P126" i="24"/>
  <c r="O126" i="24"/>
  <c r="N126" i="24"/>
  <c r="M126" i="24"/>
  <c r="L126" i="24"/>
  <c r="K126" i="24"/>
  <c r="J126" i="24"/>
  <c r="I126" i="24"/>
  <c r="H126" i="24"/>
  <c r="G126" i="24"/>
  <c r="F126" i="24"/>
  <c r="E126" i="24"/>
  <c r="B126" i="24"/>
  <c r="S125" i="24"/>
  <c r="R125" i="24"/>
  <c r="P125" i="24"/>
  <c r="O125" i="24"/>
  <c r="N125" i="24"/>
  <c r="M125" i="24"/>
  <c r="L125" i="24"/>
  <c r="K125" i="24"/>
  <c r="J125" i="24"/>
  <c r="I125" i="24"/>
  <c r="H125" i="24"/>
  <c r="G125" i="24"/>
  <c r="F125" i="24"/>
  <c r="E125" i="24"/>
  <c r="B125" i="24"/>
  <c r="S124" i="24"/>
  <c r="R124" i="24"/>
  <c r="P124" i="24"/>
  <c r="O124" i="24"/>
  <c r="N124" i="24"/>
  <c r="M124" i="24"/>
  <c r="L124" i="24"/>
  <c r="K124" i="24"/>
  <c r="J124" i="24"/>
  <c r="I124" i="24"/>
  <c r="H124" i="24"/>
  <c r="G124" i="24"/>
  <c r="F124" i="24"/>
  <c r="E124" i="24"/>
  <c r="B124" i="24"/>
  <c r="S123" i="24"/>
  <c r="R123" i="24"/>
  <c r="P123" i="24"/>
  <c r="O123" i="24"/>
  <c r="N123" i="24"/>
  <c r="M123" i="24"/>
  <c r="L123" i="24"/>
  <c r="K123" i="24"/>
  <c r="J123" i="24"/>
  <c r="I123" i="24"/>
  <c r="H123" i="24"/>
  <c r="G123" i="24"/>
  <c r="F123" i="24"/>
  <c r="E123" i="24"/>
  <c r="B123" i="24"/>
  <c r="S113" i="24"/>
  <c r="R113" i="24"/>
  <c r="P113" i="24"/>
  <c r="O113" i="24"/>
  <c r="N113" i="24"/>
  <c r="M113" i="24"/>
  <c r="L113" i="24"/>
  <c r="K113" i="24"/>
  <c r="J113" i="24"/>
  <c r="I113" i="24"/>
  <c r="H113" i="24"/>
  <c r="G113" i="24"/>
  <c r="F113" i="24"/>
  <c r="E113" i="24"/>
  <c r="B113" i="24"/>
  <c r="S112" i="24"/>
  <c r="R112" i="24"/>
  <c r="P112" i="24"/>
  <c r="O112" i="24"/>
  <c r="N112" i="24"/>
  <c r="M112" i="24"/>
  <c r="L112" i="24"/>
  <c r="K112" i="24"/>
  <c r="J112" i="24"/>
  <c r="I112" i="24"/>
  <c r="H112" i="24"/>
  <c r="G112" i="24"/>
  <c r="F112" i="24"/>
  <c r="E112" i="24"/>
  <c r="B112" i="24"/>
  <c r="S111" i="24"/>
  <c r="R111" i="24"/>
  <c r="P111" i="24"/>
  <c r="O111" i="24"/>
  <c r="N111" i="24"/>
  <c r="M111" i="24"/>
  <c r="L111" i="24"/>
  <c r="K111" i="24"/>
  <c r="J111" i="24"/>
  <c r="I111" i="24"/>
  <c r="H111" i="24"/>
  <c r="G111" i="24"/>
  <c r="F111" i="24"/>
  <c r="E111" i="24"/>
  <c r="B111" i="24"/>
  <c r="S110" i="24"/>
  <c r="R110" i="24"/>
  <c r="P110" i="24"/>
  <c r="O110" i="24"/>
  <c r="N110" i="24"/>
  <c r="M110" i="24"/>
  <c r="L110" i="24"/>
  <c r="K110" i="24"/>
  <c r="J110" i="24"/>
  <c r="I110" i="24"/>
  <c r="H110" i="24"/>
  <c r="G110" i="24"/>
  <c r="F110" i="24"/>
  <c r="E110" i="24"/>
  <c r="B110" i="24"/>
  <c r="S109" i="24"/>
  <c r="R109" i="24"/>
  <c r="P109" i="24"/>
  <c r="O109" i="24"/>
  <c r="N109" i="24"/>
  <c r="M109" i="24"/>
  <c r="L109" i="24"/>
  <c r="K109" i="24"/>
  <c r="J109" i="24"/>
  <c r="I109" i="24"/>
  <c r="H109" i="24"/>
  <c r="G109" i="24"/>
  <c r="F109" i="24"/>
  <c r="E109" i="24"/>
  <c r="B109" i="24"/>
  <c r="S108" i="24"/>
  <c r="R108" i="24"/>
  <c r="P108" i="24"/>
  <c r="O108" i="24"/>
  <c r="N108" i="24"/>
  <c r="M108" i="24"/>
  <c r="L108" i="24"/>
  <c r="K108" i="24"/>
  <c r="J108" i="24"/>
  <c r="I108" i="24"/>
  <c r="H108" i="24"/>
  <c r="G108" i="24"/>
  <c r="F108" i="24"/>
  <c r="E108" i="24"/>
  <c r="B108" i="24"/>
  <c r="S107" i="24"/>
  <c r="R107" i="24"/>
  <c r="P107" i="24"/>
  <c r="O107" i="24"/>
  <c r="N107" i="24"/>
  <c r="M107" i="24"/>
  <c r="L107" i="24"/>
  <c r="K107" i="24"/>
  <c r="J107" i="24"/>
  <c r="I107" i="24"/>
  <c r="H107" i="24"/>
  <c r="G107" i="24"/>
  <c r="F107" i="24"/>
  <c r="E107" i="24"/>
  <c r="B107" i="24"/>
  <c r="S106" i="24"/>
  <c r="R106" i="24"/>
  <c r="P106" i="24"/>
  <c r="O106" i="24"/>
  <c r="N106" i="24"/>
  <c r="M106" i="24"/>
  <c r="L106" i="24"/>
  <c r="K106" i="24"/>
  <c r="J106" i="24"/>
  <c r="I106" i="24"/>
  <c r="H106" i="24"/>
  <c r="G106" i="24"/>
  <c r="F106" i="24"/>
  <c r="E106" i="24"/>
  <c r="B106" i="24"/>
  <c r="S105" i="24"/>
  <c r="R105" i="24"/>
  <c r="P105" i="24"/>
  <c r="O105" i="24"/>
  <c r="N105" i="24"/>
  <c r="M105" i="24"/>
  <c r="L105" i="24"/>
  <c r="K105" i="24"/>
  <c r="J105" i="24"/>
  <c r="I105" i="24"/>
  <c r="H105" i="24"/>
  <c r="G105" i="24"/>
  <c r="F105" i="24"/>
  <c r="E105" i="24"/>
  <c r="B105" i="24"/>
  <c r="S104" i="24"/>
  <c r="R104" i="24"/>
  <c r="P104" i="24"/>
  <c r="O104" i="24"/>
  <c r="N104" i="24"/>
  <c r="M104" i="24"/>
  <c r="L104" i="24"/>
  <c r="K104" i="24"/>
  <c r="J104" i="24"/>
  <c r="I104" i="24"/>
  <c r="H104" i="24"/>
  <c r="G104" i="24"/>
  <c r="F104" i="24"/>
  <c r="E104" i="24"/>
  <c r="B104" i="24"/>
  <c r="S103" i="24"/>
  <c r="R103" i="24"/>
  <c r="P103" i="24"/>
  <c r="O103" i="24"/>
  <c r="N103" i="24"/>
  <c r="M103" i="24"/>
  <c r="L103" i="24"/>
  <c r="K103" i="24"/>
  <c r="J103" i="24"/>
  <c r="I103" i="24"/>
  <c r="H103" i="24"/>
  <c r="G103" i="24"/>
  <c r="F103" i="24"/>
  <c r="E103" i="24"/>
  <c r="B103" i="24"/>
  <c r="S93" i="24"/>
  <c r="R93" i="24"/>
  <c r="P93" i="24"/>
  <c r="O93" i="24"/>
  <c r="N93" i="24"/>
  <c r="M93" i="24"/>
  <c r="L93" i="24"/>
  <c r="K93" i="24"/>
  <c r="J93" i="24"/>
  <c r="I93" i="24"/>
  <c r="H93" i="24"/>
  <c r="G93" i="24"/>
  <c r="F93" i="24"/>
  <c r="E93" i="24"/>
  <c r="B93" i="24"/>
  <c r="S92" i="24"/>
  <c r="R92" i="24"/>
  <c r="P92" i="24"/>
  <c r="O92" i="24"/>
  <c r="N92" i="24"/>
  <c r="M92" i="24"/>
  <c r="L92" i="24"/>
  <c r="K92" i="24"/>
  <c r="J92" i="24"/>
  <c r="I92" i="24"/>
  <c r="H92" i="24"/>
  <c r="G92" i="24"/>
  <c r="F92" i="24"/>
  <c r="E92" i="24"/>
  <c r="B92" i="24"/>
  <c r="S91" i="24"/>
  <c r="R91" i="24"/>
  <c r="P91" i="24"/>
  <c r="O91" i="24"/>
  <c r="N91" i="24"/>
  <c r="M91" i="24"/>
  <c r="L91" i="24"/>
  <c r="K91" i="24"/>
  <c r="J91" i="24"/>
  <c r="I91" i="24"/>
  <c r="H91" i="24"/>
  <c r="G91" i="24"/>
  <c r="F91" i="24"/>
  <c r="E91" i="24"/>
  <c r="B91" i="24"/>
  <c r="S90" i="24"/>
  <c r="R90" i="24"/>
  <c r="P90" i="24"/>
  <c r="O90" i="24"/>
  <c r="N90" i="24"/>
  <c r="M90" i="24"/>
  <c r="L90" i="24"/>
  <c r="K90" i="24"/>
  <c r="J90" i="24"/>
  <c r="I90" i="24"/>
  <c r="H90" i="24"/>
  <c r="G90" i="24"/>
  <c r="F90" i="24"/>
  <c r="E90" i="24"/>
  <c r="B90" i="24"/>
  <c r="S89" i="24"/>
  <c r="R89" i="24"/>
  <c r="P89" i="24"/>
  <c r="O89" i="24"/>
  <c r="N89" i="24"/>
  <c r="M89" i="24"/>
  <c r="L89" i="24"/>
  <c r="K89" i="24"/>
  <c r="J89" i="24"/>
  <c r="I89" i="24"/>
  <c r="H89" i="24"/>
  <c r="G89" i="24"/>
  <c r="F89" i="24"/>
  <c r="E89" i="24"/>
  <c r="B89" i="24"/>
  <c r="S88" i="24"/>
  <c r="R88" i="24"/>
  <c r="P88" i="24"/>
  <c r="O88" i="24"/>
  <c r="N88" i="24"/>
  <c r="M88" i="24"/>
  <c r="L88" i="24"/>
  <c r="K88" i="24"/>
  <c r="J88" i="24"/>
  <c r="I88" i="24"/>
  <c r="H88" i="24"/>
  <c r="G88" i="24"/>
  <c r="F88" i="24"/>
  <c r="E88" i="24"/>
  <c r="B88" i="24"/>
  <c r="S87" i="24"/>
  <c r="R87" i="24"/>
  <c r="P87" i="24"/>
  <c r="O87" i="24"/>
  <c r="N87" i="24"/>
  <c r="M87" i="24"/>
  <c r="L87" i="24"/>
  <c r="K87" i="24"/>
  <c r="J87" i="24"/>
  <c r="I87" i="24"/>
  <c r="H87" i="24"/>
  <c r="G87" i="24"/>
  <c r="F87" i="24"/>
  <c r="E87" i="24"/>
  <c r="B87" i="24"/>
  <c r="S86" i="24"/>
  <c r="R86" i="24"/>
  <c r="P86" i="24"/>
  <c r="O86" i="24"/>
  <c r="N86" i="24"/>
  <c r="M86" i="24"/>
  <c r="L86" i="24"/>
  <c r="K86" i="24"/>
  <c r="J86" i="24"/>
  <c r="I86" i="24"/>
  <c r="H86" i="24"/>
  <c r="G86" i="24"/>
  <c r="F86" i="24"/>
  <c r="E86" i="24"/>
  <c r="B86" i="24"/>
  <c r="S85" i="24"/>
  <c r="R85" i="24"/>
  <c r="P85" i="24"/>
  <c r="O85" i="24"/>
  <c r="N85" i="24"/>
  <c r="M85" i="24"/>
  <c r="L85" i="24"/>
  <c r="K85" i="24"/>
  <c r="J85" i="24"/>
  <c r="I85" i="24"/>
  <c r="H85" i="24"/>
  <c r="G85" i="24"/>
  <c r="F85" i="24"/>
  <c r="E85" i="24"/>
  <c r="B85" i="24"/>
  <c r="S84" i="24"/>
  <c r="R84" i="24"/>
  <c r="P84" i="24"/>
  <c r="O84" i="24"/>
  <c r="N84" i="24"/>
  <c r="M84" i="24"/>
  <c r="L84" i="24"/>
  <c r="K84" i="24"/>
  <c r="J84" i="24"/>
  <c r="I84" i="24"/>
  <c r="H84" i="24"/>
  <c r="G84" i="24"/>
  <c r="F84" i="24"/>
  <c r="E84" i="24"/>
  <c r="B84" i="24"/>
  <c r="S83" i="24"/>
  <c r="R83" i="24"/>
  <c r="P83" i="24"/>
  <c r="O83" i="24"/>
  <c r="N83" i="24"/>
  <c r="M83" i="24"/>
  <c r="L83" i="24"/>
  <c r="K83" i="24"/>
  <c r="J83" i="24"/>
  <c r="I83" i="24"/>
  <c r="H83" i="24"/>
  <c r="G83" i="24"/>
  <c r="F83" i="24"/>
  <c r="E83" i="24"/>
  <c r="B83" i="24"/>
  <c r="S73" i="24"/>
  <c r="R73" i="24"/>
  <c r="P73" i="24"/>
  <c r="O73" i="24"/>
  <c r="N73" i="24"/>
  <c r="M73" i="24"/>
  <c r="L73" i="24"/>
  <c r="K73" i="24"/>
  <c r="J73" i="24"/>
  <c r="I73" i="24"/>
  <c r="H73" i="24"/>
  <c r="G73" i="24"/>
  <c r="F73" i="24"/>
  <c r="E73" i="24"/>
  <c r="B73" i="24"/>
  <c r="S72" i="24"/>
  <c r="R72" i="24"/>
  <c r="P72" i="24"/>
  <c r="O72" i="24"/>
  <c r="N72" i="24"/>
  <c r="M72" i="24"/>
  <c r="L72" i="24"/>
  <c r="K72" i="24"/>
  <c r="J72" i="24"/>
  <c r="I72" i="24"/>
  <c r="H72" i="24"/>
  <c r="G72" i="24"/>
  <c r="F72" i="24"/>
  <c r="E72" i="24"/>
  <c r="B72" i="24"/>
  <c r="S71" i="24"/>
  <c r="R71" i="24"/>
  <c r="P71" i="24"/>
  <c r="O71" i="24"/>
  <c r="N71" i="24"/>
  <c r="M71" i="24"/>
  <c r="L71" i="24"/>
  <c r="K71" i="24"/>
  <c r="J71" i="24"/>
  <c r="I71" i="24"/>
  <c r="H71" i="24"/>
  <c r="G71" i="24"/>
  <c r="F71" i="24"/>
  <c r="E71" i="24"/>
  <c r="B71" i="24"/>
  <c r="S70" i="24"/>
  <c r="R70" i="24"/>
  <c r="P70" i="24"/>
  <c r="O70" i="24"/>
  <c r="N70" i="24"/>
  <c r="M70" i="24"/>
  <c r="L70" i="24"/>
  <c r="K70" i="24"/>
  <c r="J70" i="24"/>
  <c r="I70" i="24"/>
  <c r="H70" i="24"/>
  <c r="G70" i="24"/>
  <c r="F70" i="24"/>
  <c r="E70" i="24"/>
  <c r="B70" i="24"/>
  <c r="S69" i="24"/>
  <c r="R69" i="24"/>
  <c r="P69" i="24"/>
  <c r="O69" i="24"/>
  <c r="N69" i="24"/>
  <c r="M69" i="24"/>
  <c r="L69" i="24"/>
  <c r="K69" i="24"/>
  <c r="J69" i="24"/>
  <c r="I69" i="24"/>
  <c r="H69" i="24"/>
  <c r="G69" i="24"/>
  <c r="F69" i="24"/>
  <c r="E69" i="24"/>
  <c r="B69" i="24"/>
  <c r="S68" i="24"/>
  <c r="R68" i="24"/>
  <c r="P68" i="24"/>
  <c r="O68" i="24"/>
  <c r="N68" i="24"/>
  <c r="M68" i="24"/>
  <c r="L68" i="24"/>
  <c r="K68" i="24"/>
  <c r="J68" i="24"/>
  <c r="I68" i="24"/>
  <c r="H68" i="24"/>
  <c r="G68" i="24"/>
  <c r="F68" i="24"/>
  <c r="E68" i="24"/>
  <c r="B68" i="24"/>
  <c r="S67" i="24"/>
  <c r="R67" i="24"/>
  <c r="P67" i="24"/>
  <c r="O67" i="24"/>
  <c r="N67" i="24"/>
  <c r="M67" i="24"/>
  <c r="L67" i="24"/>
  <c r="K67" i="24"/>
  <c r="J67" i="24"/>
  <c r="I67" i="24"/>
  <c r="H67" i="24"/>
  <c r="G67" i="24"/>
  <c r="F67" i="24"/>
  <c r="E67" i="24"/>
  <c r="B67" i="24"/>
  <c r="S66" i="24"/>
  <c r="R66" i="24"/>
  <c r="P66" i="24"/>
  <c r="O66" i="24"/>
  <c r="N66" i="24"/>
  <c r="M66" i="24"/>
  <c r="L66" i="24"/>
  <c r="K66" i="24"/>
  <c r="J66" i="24"/>
  <c r="I66" i="24"/>
  <c r="H66" i="24"/>
  <c r="G66" i="24"/>
  <c r="F66" i="24"/>
  <c r="E66" i="24"/>
  <c r="B66" i="24"/>
  <c r="S65" i="24"/>
  <c r="R65" i="24"/>
  <c r="P65" i="24"/>
  <c r="O65" i="24"/>
  <c r="N65" i="24"/>
  <c r="M65" i="24"/>
  <c r="L65" i="24"/>
  <c r="K65" i="24"/>
  <c r="J65" i="24"/>
  <c r="I65" i="24"/>
  <c r="H65" i="24"/>
  <c r="G65" i="24"/>
  <c r="F65" i="24"/>
  <c r="E65" i="24"/>
  <c r="B65" i="24"/>
  <c r="S64" i="24"/>
  <c r="R64" i="24"/>
  <c r="P64" i="24"/>
  <c r="O64" i="24"/>
  <c r="N64" i="24"/>
  <c r="M64" i="24"/>
  <c r="L64" i="24"/>
  <c r="K64" i="24"/>
  <c r="J64" i="24"/>
  <c r="I64" i="24"/>
  <c r="H64" i="24"/>
  <c r="G64" i="24"/>
  <c r="F64" i="24"/>
  <c r="E64" i="24"/>
  <c r="B64" i="24"/>
  <c r="S63" i="24"/>
  <c r="R63" i="24"/>
  <c r="P63" i="24"/>
  <c r="O63" i="24"/>
  <c r="N63" i="24"/>
  <c r="M63" i="24"/>
  <c r="L63" i="24"/>
  <c r="K63" i="24"/>
  <c r="J63" i="24"/>
  <c r="I63" i="24"/>
  <c r="H63" i="24"/>
  <c r="G63" i="24"/>
  <c r="F63" i="24"/>
  <c r="E63" i="24"/>
  <c r="B63" i="24"/>
  <c r="S53" i="24"/>
  <c r="R53" i="24"/>
  <c r="P53" i="24"/>
  <c r="O53" i="24"/>
  <c r="N53" i="24"/>
  <c r="M53" i="24"/>
  <c r="L53" i="24"/>
  <c r="K53" i="24"/>
  <c r="J53" i="24"/>
  <c r="I53" i="24"/>
  <c r="H53" i="24"/>
  <c r="G53" i="24"/>
  <c r="F53" i="24"/>
  <c r="E53" i="24"/>
  <c r="B53" i="24"/>
  <c r="S52" i="24"/>
  <c r="R52" i="24"/>
  <c r="P52" i="24"/>
  <c r="O52" i="24"/>
  <c r="N52" i="24"/>
  <c r="M52" i="24"/>
  <c r="L52" i="24"/>
  <c r="K52" i="24"/>
  <c r="J52" i="24"/>
  <c r="I52" i="24"/>
  <c r="H52" i="24"/>
  <c r="G52" i="24"/>
  <c r="F52" i="24"/>
  <c r="E52" i="24"/>
  <c r="B52" i="24"/>
  <c r="S51" i="24"/>
  <c r="R51" i="24"/>
  <c r="P51" i="24"/>
  <c r="O51" i="24"/>
  <c r="N51" i="24"/>
  <c r="M51" i="24"/>
  <c r="L51" i="24"/>
  <c r="K51" i="24"/>
  <c r="J51" i="24"/>
  <c r="I51" i="24"/>
  <c r="H51" i="24"/>
  <c r="G51" i="24"/>
  <c r="F51" i="24"/>
  <c r="E51" i="24"/>
  <c r="B51" i="24"/>
  <c r="S50" i="24"/>
  <c r="R50" i="24"/>
  <c r="P50" i="24"/>
  <c r="O50" i="24"/>
  <c r="N50" i="24"/>
  <c r="M50" i="24"/>
  <c r="L50" i="24"/>
  <c r="K50" i="24"/>
  <c r="J50" i="24"/>
  <c r="I50" i="24"/>
  <c r="H50" i="24"/>
  <c r="G50" i="24"/>
  <c r="F50" i="24"/>
  <c r="E50" i="24"/>
  <c r="B50" i="24"/>
  <c r="S49" i="24"/>
  <c r="R49" i="24"/>
  <c r="P49" i="24"/>
  <c r="O49" i="24"/>
  <c r="N49" i="24"/>
  <c r="M49" i="24"/>
  <c r="L49" i="24"/>
  <c r="K49" i="24"/>
  <c r="J49" i="24"/>
  <c r="I49" i="24"/>
  <c r="H49" i="24"/>
  <c r="G49" i="24"/>
  <c r="F49" i="24"/>
  <c r="E49" i="24"/>
  <c r="B49" i="24"/>
  <c r="S48" i="24"/>
  <c r="R48" i="24"/>
  <c r="P48" i="24"/>
  <c r="O48" i="24"/>
  <c r="N48" i="24"/>
  <c r="M48" i="24"/>
  <c r="L48" i="24"/>
  <c r="K48" i="24"/>
  <c r="J48" i="24"/>
  <c r="I48" i="24"/>
  <c r="H48" i="24"/>
  <c r="G48" i="24"/>
  <c r="F48" i="24"/>
  <c r="E48" i="24"/>
  <c r="B48" i="24"/>
  <c r="S47" i="24"/>
  <c r="R47" i="24"/>
  <c r="P47" i="24"/>
  <c r="O47" i="24"/>
  <c r="N47" i="24"/>
  <c r="M47" i="24"/>
  <c r="L47" i="24"/>
  <c r="K47" i="24"/>
  <c r="J47" i="24"/>
  <c r="I47" i="24"/>
  <c r="H47" i="24"/>
  <c r="G47" i="24"/>
  <c r="F47" i="24"/>
  <c r="E47" i="24"/>
  <c r="B47" i="24"/>
  <c r="S46" i="24"/>
  <c r="R46" i="24"/>
  <c r="P46" i="24"/>
  <c r="O46" i="24"/>
  <c r="N46" i="24"/>
  <c r="M46" i="24"/>
  <c r="L46" i="24"/>
  <c r="K46" i="24"/>
  <c r="J46" i="24"/>
  <c r="I46" i="24"/>
  <c r="H46" i="24"/>
  <c r="G46" i="24"/>
  <c r="F46" i="24"/>
  <c r="E46" i="24"/>
  <c r="B46" i="24"/>
  <c r="S45" i="24"/>
  <c r="R45" i="24"/>
  <c r="P45" i="24"/>
  <c r="O45" i="24"/>
  <c r="N45" i="24"/>
  <c r="M45" i="24"/>
  <c r="L45" i="24"/>
  <c r="K45" i="24"/>
  <c r="J45" i="24"/>
  <c r="I45" i="24"/>
  <c r="H45" i="24"/>
  <c r="G45" i="24"/>
  <c r="F45" i="24"/>
  <c r="E45" i="24"/>
  <c r="B45" i="24"/>
  <c r="S44" i="24"/>
  <c r="R44" i="24"/>
  <c r="P44" i="24"/>
  <c r="O44" i="24"/>
  <c r="N44" i="24"/>
  <c r="M44" i="24"/>
  <c r="L44" i="24"/>
  <c r="K44" i="24"/>
  <c r="J44" i="24"/>
  <c r="I44" i="24"/>
  <c r="H44" i="24"/>
  <c r="G44" i="24"/>
  <c r="F44" i="24"/>
  <c r="E44" i="24"/>
  <c r="B44" i="24"/>
  <c r="S43" i="24"/>
  <c r="R43" i="24"/>
  <c r="P43" i="24"/>
  <c r="O43" i="24"/>
  <c r="N43" i="24"/>
  <c r="M43" i="24"/>
  <c r="L43" i="24"/>
  <c r="K43" i="24"/>
  <c r="J43" i="24"/>
  <c r="I43" i="24"/>
  <c r="H43" i="24"/>
  <c r="G43" i="24"/>
  <c r="F43" i="24"/>
  <c r="E43" i="24"/>
  <c r="B43" i="24"/>
  <c r="S33" i="24"/>
  <c r="R33" i="24"/>
  <c r="P33" i="24"/>
  <c r="O33" i="24"/>
  <c r="N33" i="24"/>
  <c r="M33" i="24"/>
  <c r="L33" i="24"/>
  <c r="K33" i="24"/>
  <c r="J33" i="24"/>
  <c r="I33" i="24"/>
  <c r="H33" i="24"/>
  <c r="G33" i="24"/>
  <c r="F33" i="24"/>
  <c r="E33" i="24"/>
  <c r="B33" i="24"/>
  <c r="S32" i="24"/>
  <c r="R32" i="24"/>
  <c r="P32" i="24"/>
  <c r="O32" i="24"/>
  <c r="N32" i="24"/>
  <c r="M32" i="24"/>
  <c r="L32" i="24"/>
  <c r="K32" i="24"/>
  <c r="J32" i="24"/>
  <c r="I32" i="24"/>
  <c r="H32" i="24"/>
  <c r="G32" i="24"/>
  <c r="F32" i="24"/>
  <c r="E32" i="24"/>
  <c r="B32" i="24"/>
  <c r="S31" i="24"/>
  <c r="R31" i="24"/>
  <c r="P31" i="24"/>
  <c r="O31" i="24"/>
  <c r="N31" i="24"/>
  <c r="M31" i="24"/>
  <c r="L31" i="24"/>
  <c r="K31" i="24"/>
  <c r="J31" i="24"/>
  <c r="I31" i="24"/>
  <c r="H31" i="24"/>
  <c r="G31" i="24"/>
  <c r="F31" i="24"/>
  <c r="E31" i="24"/>
  <c r="B31" i="24"/>
  <c r="S30" i="24"/>
  <c r="R30" i="24"/>
  <c r="P30" i="24"/>
  <c r="O30" i="24"/>
  <c r="N30" i="24"/>
  <c r="M30" i="24"/>
  <c r="L30" i="24"/>
  <c r="K30" i="24"/>
  <c r="J30" i="24"/>
  <c r="I30" i="24"/>
  <c r="H30" i="24"/>
  <c r="G30" i="24"/>
  <c r="F30" i="24"/>
  <c r="E30" i="24"/>
  <c r="B30" i="24"/>
  <c r="S29" i="24"/>
  <c r="R29" i="24"/>
  <c r="P29" i="24"/>
  <c r="O29" i="24"/>
  <c r="N29" i="24"/>
  <c r="M29" i="24"/>
  <c r="L29" i="24"/>
  <c r="K29" i="24"/>
  <c r="J29" i="24"/>
  <c r="I29" i="24"/>
  <c r="H29" i="24"/>
  <c r="G29" i="24"/>
  <c r="F29" i="24"/>
  <c r="E29" i="24"/>
  <c r="B29" i="24"/>
  <c r="S28" i="24"/>
  <c r="R28" i="24"/>
  <c r="P28" i="24"/>
  <c r="O28" i="24"/>
  <c r="N28" i="24"/>
  <c r="M28" i="24"/>
  <c r="L28" i="24"/>
  <c r="K28" i="24"/>
  <c r="J28" i="24"/>
  <c r="I28" i="24"/>
  <c r="H28" i="24"/>
  <c r="G28" i="24"/>
  <c r="F28" i="24"/>
  <c r="E28" i="24"/>
  <c r="B28" i="24"/>
  <c r="S27" i="24"/>
  <c r="R27" i="24"/>
  <c r="P27" i="24"/>
  <c r="O27" i="24"/>
  <c r="N27" i="24"/>
  <c r="M27" i="24"/>
  <c r="L27" i="24"/>
  <c r="K27" i="24"/>
  <c r="J27" i="24"/>
  <c r="I27" i="24"/>
  <c r="H27" i="24"/>
  <c r="G27" i="24"/>
  <c r="F27" i="24"/>
  <c r="E27" i="24"/>
  <c r="B27" i="24"/>
  <c r="S26" i="24"/>
  <c r="R26" i="24"/>
  <c r="P26" i="24"/>
  <c r="O26" i="24"/>
  <c r="N26" i="24"/>
  <c r="M26" i="24"/>
  <c r="L26" i="24"/>
  <c r="K26" i="24"/>
  <c r="J26" i="24"/>
  <c r="I26" i="24"/>
  <c r="H26" i="24"/>
  <c r="G26" i="24"/>
  <c r="F26" i="24"/>
  <c r="E26" i="24"/>
  <c r="B26" i="24"/>
  <c r="S25" i="24"/>
  <c r="R25" i="24"/>
  <c r="P25" i="24"/>
  <c r="O25" i="24"/>
  <c r="N25" i="24"/>
  <c r="M25" i="24"/>
  <c r="L25" i="24"/>
  <c r="K25" i="24"/>
  <c r="J25" i="24"/>
  <c r="I25" i="24"/>
  <c r="H25" i="24"/>
  <c r="G25" i="24"/>
  <c r="F25" i="24"/>
  <c r="E25" i="24"/>
  <c r="B25" i="24"/>
  <c r="S24" i="24"/>
  <c r="R24" i="24"/>
  <c r="P24" i="24"/>
  <c r="O24" i="24"/>
  <c r="N24" i="24"/>
  <c r="M24" i="24"/>
  <c r="L24" i="24"/>
  <c r="K24" i="24"/>
  <c r="J24" i="24"/>
  <c r="I24" i="24"/>
  <c r="H24" i="24"/>
  <c r="G24" i="24"/>
  <c r="F24" i="24"/>
  <c r="E24" i="24"/>
  <c r="B24" i="24"/>
  <c r="S23" i="24"/>
  <c r="R23" i="24"/>
  <c r="P23" i="24"/>
  <c r="O23" i="24"/>
  <c r="N23" i="24"/>
  <c r="M23" i="24"/>
  <c r="L23" i="24"/>
  <c r="K23" i="24"/>
  <c r="J23" i="24"/>
  <c r="I23" i="24"/>
  <c r="H23" i="24"/>
  <c r="G23" i="24"/>
  <c r="F23" i="24"/>
  <c r="E23" i="24"/>
  <c r="B23" i="24"/>
  <c r="S13" i="24"/>
  <c r="R13" i="24"/>
  <c r="P13" i="24"/>
  <c r="O13" i="24"/>
  <c r="N13" i="24"/>
  <c r="M13" i="24"/>
  <c r="L13" i="24"/>
  <c r="K13" i="24"/>
  <c r="J13" i="24"/>
  <c r="I13" i="24"/>
  <c r="H13" i="24"/>
  <c r="G13" i="24"/>
  <c r="F13" i="24"/>
  <c r="E13" i="24"/>
  <c r="B13" i="24"/>
  <c r="S12" i="24"/>
  <c r="R12" i="24"/>
  <c r="P12" i="24"/>
  <c r="O12" i="24"/>
  <c r="N12" i="24"/>
  <c r="M12" i="24"/>
  <c r="L12" i="24"/>
  <c r="K12" i="24"/>
  <c r="J12" i="24"/>
  <c r="I12" i="24"/>
  <c r="F12" i="24"/>
  <c r="E12" i="24"/>
  <c r="B12" i="24"/>
  <c r="S11" i="24"/>
  <c r="R11" i="24"/>
  <c r="P11" i="24"/>
  <c r="O11" i="24"/>
  <c r="N11" i="24"/>
  <c r="M11" i="24"/>
  <c r="L11" i="24"/>
  <c r="K11" i="24"/>
  <c r="J11" i="24"/>
  <c r="I11" i="24"/>
  <c r="H11" i="24"/>
  <c r="G11" i="24"/>
  <c r="F11" i="24"/>
  <c r="E11" i="24"/>
  <c r="B11" i="24"/>
  <c r="S10" i="24"/>
  <c r="R10" i="24"/>
  <c r="P10" i="24"/>
  <c r="O10" i="24"/>
  <c r="N10" i="24"/>
  <c r="M10" i="24"/>
  <c r="L10" i="24"/>
  <c r="K10" i="24"/>
  <c r="J10" i="24"/>
  <c r="I10" i="24"/>
  <c r="H10" i="24"/>
  <c r="G10" i="24"/>
  <c r="F10" i="24"/>
  <c r="E10" i="24"/>
  <c r="B10" i="24"/>
  <c r="S9" i="24"/>
  <c r="R9" i="24"/>
  <c r="P9" i="24"/>
  <c r="O9" i="24"/>
  <c r="N9" i="24"/>
  <c r="M9" i="24"/>
  <c r="L9" i="24"/>
  <c r="K9" i="24"/>
  <c r="J9" i="24"/>
  <c r="I9" i="24"/>
  <c r="H9" i="24"/>
  <c r="G9" i="24"/>
  <c r="F9" i="24"/>
  <c r="E9" i="24"/>
  <c r="B9" i="24"/>
  <c r="S8" i="24"/>
  <c r="R8" i="24"/>
  <c r="P8" i="24"/>
  <c r="O8" i="24"/>
  <c r="N8" i="24"/>
  <c r="M8" i="24"/>
  <c r="L8" i="24"/>
  <c r="K8" i="24"/>
  <c r="J8" i="24"/>
  <c r="I8" i="24"/>
  <c r="B8" i="24"/>
  <c r="S7" i="24"/>
  <c r="R7" i="24"/>
  <c r="P7" i="24"/>
  <c r="O7" i="24"/>
  <c r="N7" i="24"/>
  <c r="M7" i="24"/>
  <c r="L7" i="24"/>
  <c r="K7" i="24"/>
  <c r="J7" i="24"/>
  <c r="I7" i="24"/>
  <c r="H7" i="24"/>
  <c r="G7" i="24"/>
  <c r="F7" i="24"/>
  <c r="E7" i="24"/>
  <c r="H8" i="24"/>
  <c r="G8" i="24"/>
  <c r="F8" i="24"/>
  <c r="E8" i="24"/>
  <c r="B7" i="24"/>
  <c r="S6" i="24"/>
  <c r="R6" i="24"/>
  <c r="P6" i="24"/>
  <c r="O6" i="24"/>
  <c r="N6" i="24"/>
  <c r="M6" i="24"/>
  <c r="L6" i="24"/>
  <c r="K6" i="24"/>
  <c r="J6" i="24"/>
  <c r="I6" i="24"/>
  <c r="H6" i="24"/>
  <c r="G6" i="24"/>
  <c r="F6" i="24"/>
  <c r="E6" i="24"/>
  <c r="B6" i="24"/>
  <c r="S5" i="24"/>
  <c r="R5" i="24"/>
  <c r="P5" i="24"/>
  <c r="O5" i="24"/>
  <c r="N5" i="24"/>
  <c r="M5" i="24"/>
  <c r="L5" i="24"/>
  <c r="K5" i="24"/>
  <c r="J5" i="24"/>
  <c r="I5" i="24"/>
  <c r="H5" i="24"/>
  <c r="G5" i="24"/>
  <c r="F5" i="24"/>
  <c r="E5" i="24"/>
  <c r="B5" i="24"/>
  <c r="S4" i="24"/>
  <c r="R4" i="24"/>
  <c r="P4" i="24"/>
  <c r="O4" i="24"/>
  <c r="N4" i="24"/>
  <c r="M4" i="24"/>
  <c r="L4" i="24"/>
  <c r="K4" i="24"/>
  <c r="J4" i="24"/>
  <c r="I4" i="24"/>
  <c r="H4" i="24"/>
  <c r="G4" i="24"/>
  <c r="F4" i="24"/>
  <c r="E4" i="24"/>
  <c r="B4" i="24"/>
  <c r="S3" i="24"/>
  <c r="R3" i="24"/>
  <c r="P3" i="24"/>
  <c r="O3" i="24"/>
  <c r="N3" i="24"/>
  <c r="M3" i="24"/>
  <c r="L3" i="24"/>
  <c r="K3" i="24"/>
  <c r="J3" i="24"/>
  <c r="I3" i="24"/>
  <c r="H3" i="24"/>
  <c r="G3" i="24"/>
  <c r="F3" i="24"/>
  <c r="E3" i="24"/>
  <c r="B3" i="24"/>
  <c r="H12" i="24"/>
  <c r="G12" i="24"/>
  <c r="S134" i="23"/>
  <c r="S28" i="30" s="1"/>
  <c r="P134" i="23"/>
  <c r="P28" i="30" s="1"/>
  <c r="R134" i="23"/>
  <c r="R28" i="30" s="1"/>
  <c r="S114" i="23"/>
  <c r="S27" i="30" s="1"/>
  <c r="P114" i="23"/>
  <c r="P27" i="30" s="1"/>
  <c r="R114" i="23"/>
  <c r="R27" i="30" s="1"/>
  <c r="S94" i="23"/>
  <c r="S26" i="30" s="1"/>
  <c r="P94" i="23"/>
  <c r="P26" i="30" s="1"/>
  <c r="R94" i="23"/>
  <c r="R26" i="30" s="1"/>
  <c r="S74" i="23"/>
  <c r="S25" i="30" s="1"/>
  <c r="P74" i="23"/>
  <c r="P25" i="30" s="1"/>
  <c r="R74" i="23"/>
  <c r="R25" i="30" s="1"/>
  <c r="S54" i="23"/>
  <c r="S24" i="30" s="1"/>
  <c r="P54" i="23"/>
  <c r="P24" i="30" s="1"/>
  <c r="R54" i="23"/>
  <c r="R24" i="30" s="1"/>
  <c r="S34" i="23"/>
  <c r="S23" i="30" s="1"/>
  <c r="R34" i="23"/>
  <c r="R23" i="30" s="1"/>
  <c r="S14" i="23"/>
  <c r="S22" i="30" s="1"/>
  <c r="P14" i="23"/>
  <c r="P22" i="30" s="1"/>
  <c r="R14" i="23"/>
  <c r="R22" i="30" s="1"/>
  <c r="D165" i="23" l="1"/>
  <c r="D172" i="23"/>
  <c r="D163" i="23"/>
  <c r="D168" i="23"/>
  <c r="D167" i="23"/>
  <c r="D171" i="23"/>
  <c r="D170" i="23"/>
  <c r="D169" i="23"/>
  <c r="D173" i="23"/>
  <c r="D166" i="23"/>
  <c r="D164" i="23"/>
  <c r="B174" i="23"/>
  <c r="C174" i="23"/>
  <c r="R29" i="30"/>
  <c r="S29" i="30"/>
  <c r="P154" i="23"/>
  <c r="L143" i="24"/>
  <c r="M144" i="24"/>
  <c r="F145" i="24"/>
  <c r="C165" i="24" s="1"/>
  <c r="N145" i="24"/>
  <c r="K146" i="24"/>
  <c r="B147" i="24"/>
  <c r="L147" i="24"/>
  <c r="I148" i="24"/>
  <c r="F149" i="24"/>
  <c r="C169" i="24" s="1"/>
  <c r="N149" i="24"/>
  <c r="G150" i="24"/>
  <c r="O150" i="24"/>
  <c r="L151" i="24"/>
  <c r="K152" i="24"/>
  <c r="B153" i="24"/>
  <c r="L153" i="24"/>
  <c r="L154" i="23"/>
  <c r="B154" i="23"/>
  <c r="B143" i="24"/>
  <c r="H143" i="24"/>
  <c r="P143" i="24"/>
  <c r="E144" i="24"/>
  <c r="B164" i="24" s="1"/>
  <c r="I144" i="24"/>
  <c r="R144" i="24"/>
  <c r="J145" i="24"/>
  <c r="S145" i="24"/>
  <c r="G146" i="24"/>
  <c r="O146" i="24"/>
  <c r="H148" i="24"/>
  <c r="H147" i="24"/>
  <c r="P147" i="24"/>
  <c r="M148" i="24"/>
  <c r="R148" i="24"/>
  <c r="J149" i="24"/>
  <c r="S149" i="24"/>
  <c r="K150" i="24"/>
  <c r="B151" i="24"/>
  <c r="H151" i="24"/>
  <c r="P151" i="24"/>
  <c r="E152" i="24"/>
  <c r="B172" i="24" s="1"/>
  <c r="O152" i="24"/>
  <c r="H153" i="24"/>
  <c r="P153" i="24"/>
  <c r="H154" i="23"/>
  <c r="H152" i="24"/>
  <c r="G143" i="24"/>
  <c r="K143" i="24"/>
  <c r="O143" i="24"/>
  <c r="B144" i="24"/>
  <c r="H144" i="24"/>
  <c r="L144" i="24"/>
  <c r="P144" i="24"/>
  <c r="E145" i="24"/>
  <c r="B165" i="24" s="1"/>
  <c r="I145" i="24"/>
  <c r="M145" i="24"/>
  <c r="R145" i="24"/>
  <c r="F146" i="24"/>
  <c r="C166" i="24" s="1"/>
  <c r="J146" i="24"/>
  <c r="N146" i="24"/>
  <c r="S146" i="24"/>
  <c r="G148" i="24"/>
  <c r="G147" i="24"/>
  <c r="K147" i="24"/>
  <c r="O147" i="24"/>
  <c r="B148" i="24"/>
  <c r="L148" i="24"/>
  <c r="P148" i="24"/>
  <c r="E149" i="24"/>
  <c r="B169" i="24" s="1"/>
  <c r="I149" i="24"/>
  <c r="M149" i="24"/>
  <c r="R149" i="24"/>
  <c r="F150" i="24"/>
  <c r="C170" i="24" s="1"/>
  <c r="J150" i="24"/>
  <c r="N150" i="24"/>
  <c r="S150" i="24"/>
  <c r="G151" i="24"/>
  <c r="K151" i="24"/>
  <c r="O151" i="24"/>
  <c r="B152" i="24"/>
  <c r="J152" i="24"/>
  <c r="N152" i="24"/>
  <c r="S152" i="24"/>
  <c r="G153" i="24"/>
  <c r="K153" i="24"/>
  <c r="O153" i="24"/>
  <c r="N154" i="23"/>
  <c r="M154" i="23"/>
  <c r="I154" i="23"/>
  <c r="O154" i="23"/>
  <c r="E143" i="24"/>
  <c r="B163" i="24" s="1"/>
  <c r="I143" i="24"/>
  <c r="M143" i="24"/>
  <c r="R143" i="24"/>
  <c r="F144" i="24"/>
  <c r="C164" i="24" s="1"/>
  <c r="J144" i="24"/>
  <c r="N144" i="24"/>
  <c r="S144" i="24"/>
  <c r="G145" i="24"/>
  <c r="K145" i="24"/>
  <c r="O145" i="24"/>
  <c r="B146" i="24"/>
  <c r="H146" i="24"/>
  <c r="L146" i="24"/>
  <c r="P146" i="24"/>
  <c r="E148" i="24"/>
  <c r="B168" i="24" s="1"/>
  <c r="E147" i="24"/>
  <c r="B167" i="24" s="1"/>
  <c r="I147" i="24"/>
  <c r="M147" i="24"/>
  <c r="R147" i="24"/>
  <c r="J148" i="24"/>
  <c r="N148" i="24"/>
  <c r="S148" i="24"/>
  <c r="G149" i="24"/>
  <c r="K149" i="24"/>
  <c r="O149" i="24"/>
  <c r="B150" i="24"/>
  <c r="H150" i="24"/>
  <c r="L150" i="24"/>
  <c r="P150" i="24"/>
  <c r="E151" i="24"/>
  <c r="B171" i="24" s="1"/>
  <c r="I151" i="24"/>
  <c r="M151" i="24"/>
  <c r="R151" i="24"/>
  <c r="F152" i="24"/>
  <c r="C172" i="24" s="1"/>
  <c r="L152" i="24"/>
  <c r="P152" i="24"/>
  <c r="E153" i="24"/>
  <c r="B173" i="24" s="1"/>
  <c r="I153" i="24"/>
  <c r="M153" i="24"/>
  <c r="R153" i="24"/>
  <c r="K154" i="23"/>
  <c r="F154" i="23"/>
  <c r="E154" i="23"/>
  <c r="G154" i="23"/>
  <c r="J154" i="23"/>
  <c r="G152" i="24"/>
  <c r="F143" i="24"/>
  <c r="C163" i="24" s="1"/>
  <c r="J143" i="24"/>
  <c r="N143" i="24"/>
  <c r="S143" i="24"/>
  <c r="G144" i="24"/>
  <c r="K144" i="24"/>
  <c r="O144" i="24"/>
  <c r="B145" i="24"/>
  <c r="H145" i="24"/>
  <c r="L145" i="24"/>
  <c r="P145" i="24"/>
  <c r="E146" i="24"/>
  <c r="B166" i="24" s="1"/>
  <c r="I146" i="24"/>
  <c r="M146" i="24"/>
  <c r="R146" i="24"/>
  <c r="F148" i="24"/>
  <c r="C168" i="24" s="1"/>
  <c r="F147" i="24"/>
  <c r="C167" i="24" s="1"/>
  <c r="J147" i="24"/>
  <c r="N147" i="24"/>
  <c r="S147" i="24"/>
  <c r="K148" i="24"/>
  <c r="O148" i="24"/>
  <c r="B149" i="24"/>
  <c r="H149" i="24"/>
  <c r="L149" i="24"/>
  <c r="P149" i="24"/>
  <c r="E150" i="24"/>
  <c r="B170" i="24" s="1"/>
  <c r="I150" i="24"/>
  <c r="M150" i="24"/>
  <c r="R150" i="24"/>
  <c r="F151" i="24"/>
  <c r="C171" i="24" s="1"/>
  <c r="J151" i="24"/>
  <c r="N151" i="24"/>
  <c r="S151" i="24"/>
  <c r="I152" i="24"/>
  <c r="M152" i="24"/>
  <c r="R152" i="24"/>
  <c r="F153" i="24"/>
  <c r="C173" i="24" s="1"/>
  <c r="J153" i="24"/>
  <c r="N153" i="24"/>
  <c r="S153" i="24"/>
  <c r="S154" i="23"/>
  <c r="R154" i="23"/>
  <c r="K134" i="24"/>
  <c r="K38" i="30" s="1"/>
  <c r="B34" i="24"/>
  <c r="B33" i="30" s="1"/>
  <c r="J44" i="30" s="1"/>
  <c r="B114" i="24"/>
  <c r="B37" i="30" s="1"/>
  <c r="J48" i="30" s="1"/>
  <c r="K54" i="24"/>
  <c r="K34" i="30" s="1"/>
  <c r="L74" i="24"/>
  <c r="L35" i="30" s="1"/>
  <c r="P74" i="24"/>
  <c r="P35" i="30" s="1"/>
  <c r="K94" i="24"/>
  <c r="K36" i="30" s="1"/>
  <c r="B94" i="24"/>
  <c r="B36" i="30" s="1"/>
  <c r="J47" i="30" s="1"/>
  <c r="H94" i="24"/>
  <c r="H36" i="30" s="1"/>
  <c r="G114" i="24"/>
  <c r="G37" i="30" s="1"/>
  <c r="K114" i="24"/>
  <c r="K37" i="30" s="1"/>
  <c r="M134" i="24"/>
  <c r="M38" i="30" s="1"/>
  <c r="F134" i="24"/>
  <c r="F38" i="30" s="1"/>
  <c r="P134" i="24"/>
  <c r="P38" i="30" s="1"/>
  <c r="K34" i="24"/>
  <c r="K33" i="30" s="1"/>
  <c r="H134" i="24"/>
  <c r="H38" i="30" s="1"/>
  <c r="H34" i="24"/>
  <c r="H33" i="30" s="1"/>
  <c r="P54" i="24"/>
  <c r="P34" i="30" s="1"/>
  <c r="G134" i="24"/>
  <c r="G38" i="30" s="1"/>
  <c r="P14" i="24"/>
  <c r="P32" i="30" s="1"/>
  <c r="O34" i="24"/>
  <c r="O33" i="30" s="1"/>
  <c r="B54" i="24"/>
  <c r="B34" i="30" s="1"/>
  <c r="J45" i="30" s="1"/>
  <c r="H54" i="24"/>
  <c r="H34" i="30" s="1"/>
  <c r="L54" i="24"/>
  <c r="L34" i="30" s="1"/>
  <c r="G74" i="24"/>
  <c r="G35" i="30" s="1"/>
  <c r="K74" i="24"/>
  <c r="K35" i="30" s="1"/>
  <c r="O74" i="24"/>
  <c r="O35" i="30" s="1"/>
  <c r="B134" i="24"/>
  <c r="B38" i="30" s="1"/>
  <c r="J49" i="30" s="1"/>
  <c r="L134" i="24"/>
  <c r="L38" i="30" s="1"/>
  <c r="P34" i="23"/>
  <c r="P23" i="30" s="1"/>
  <c r="P29" i="30" s="1"/>
  <c r="G34" i="24"/>
  <c r="G33" i="30" s="1"/>
  <c r="L34" i="24"/>
  <c r="L33" i="30" s="1"/>
  <c r="O54" i="24"/>
  <c r="O34" i="30" s="1"/>
  <c r="B74" i="24"/>
  <c r="B35" i="30" s="1"/>
  <c r="J46" i="30" s="1"/>
  <c r="H74" i="24"/>
  <c r="H35" i="30" s="1"/>
  <c r="G94" i="24"/>
  <c r="G36" i="30" s="1"/>
  <c r="O94" i="24"/>
  <c r="O36" i="30" s="1"/>
  <c r="P94" i="24"/>
  <c r="P36" i="30" s="1"/>
  <c r="O114" i="24"/>
  <c r="O37" i="30" s="1"/>
  <c r="H114" i="24"/>
  <c r="H37" i="30" s="1"/>
  <c r="L114" i="24"/>
  <c r="L37" i="30" s="1"/>
  <c r="E134" i="24"/>
  <c r="E38" i="30" s="1"/>
  <c r="K49" i="30" s="1"/>
  <c r="I134" i="24"/>
  <c r="I38" i="30" s="1"/>
  <c r="R134" i="24"/>
  <c r="R38" i="30" s="1"/>
  <c r="J134" i="24"/>
  <c r="J38" i="30" s="1"/>
  <c r="S134" i="24"/>
  <c r="S38" i="30" s="1"/>
  <c r="G14" i="24"/>
  <c r="G32" i="30" s="1"/>
  <c r="O14" i="24"/>
  <c r="O32" i="30" s="1"/>
  <c r="P34" i="24"/>
  <c r="P33" i="30" s="1"/>
  <c r="G54" i="24"/>
  <c r="G34" i="30" s="1"/>
  <c r="L94" i="24"/>
  <c r="L36" i="30" s="1"/>
  <c r="P114" i="24"/>
  <c r="P37" i="30" s="1"/>
  <c r="N134" i="24"/>
  <c r="N38" i="30" s="1"/>
  <c r="O134" i="24"/>
  <c r="O38" i="30" s="1"/>
  <c r="K14" i="24"/>
  <c r="K32" i="30" s="1"/>
  <c r="H14" i="24"/>
  <c r="H32" i="30" s="1"/>
  <c r="L14" i="24"/>
  <c r="L32" i="30" s="1"/>
  <c r="B14" i="24"/>
  <c r="B32" i="30" s="1"/>
  <c r="E14" i="24"/>
  <c r="E32" i="30" s="1"/>
  <c r="I14" i="24"/>
  <c r="I32" i="30" s="1"/>
  <c r="M14" i="24"/>
  <c r="M32" i="30" s="1"/>
  <c r="R14" i="24"/>
  <c r="R32" i="30" s="1"/>
  <c r="E34" i="24"/>
  <c r="E33" i="30" s="1"/>
  <c r="K44" i="30" s="1"/>
  <c r="I34" i="24"/>
  <c r="I33" i="30" s="1"/>
  <c r="M34" i="24"/>
  <c r="M33" i="30" s="1"/>
  <c r="R34" i="24"/>
  <c r="R33" i="30" s="1"/>
  <c r="E54" i="24"/>
  <c r="E34" i="30" s="1"/>
  <c r="K45" i="30" s="1"/>
  <c r="I54" i="24"/>
  <c r="I34" i="30" s="1"/>
  <c r="M54" i="24"/>
  <c r="M34" i="30" s="1"/>
  <c r="R54" i="24"/>
  <c r="R34" i="30" s="1"/>
  <c r="E74" i="24"/>
  <c r="E35" i="30" s="1"/>
  <c r="K46" i="30" s="1"/>
  <c r="I74" i="24"/>
  <c r="I35" i="30" s="1"/>
  <c r="M74" i="24"/>
  <c r="M35" i="30" s="1"/>
  <c r="R74" i="24"/>
  <c r="R35" i="30" s="1"/>
  <c r="E94" i="24"/>
  <c r="E36" i="30" s="1"/>
  <c r="K47" i="30" s="1"/>
  <c r="I94" i="24"/>
  <c r="I36" i="30" s="1"/>
  <c r="M94" i="24"/>
  <c r="M36" i="30" s="1"/>
  <c r="R94" i="24"/>
  <c r="R36" i="30" s="1"/>
  <c r="E114" i="24"/>
  <c r="E37" i="30" s="1"/>
  <c r="K48" i="30" s="1"/>
  <c r="I114" i="24"/>
  <c r="I37" i="30" s="1"/>
  <c r="M114" i="24"/>
  <c r="M37" i="30" s="1"/>
  <c r="R114" i="24"/>
  <c r="R37" i="30" s="1"/>
  <c r="F14" i="24"/>
  <c r="F32" i="30" s="1"/>
  <c r="J14" i="24"/>
  <c r="J32" i="30" s="1"/>
  <c r="N14" i="24"/>
  <c r="N32" i="30" s="1"/>
  <c r="S14" i="24"/>
  <c r="S32" i="30" s="1"/>
  <c r="F34" i="24"/>
  <c r="F33" i="30" s="1"/>
  <c r="J34" i="24"/>
  <c r="J33" i="30" s="1"/>
  <c r="N34" i="24"/>
  <c r="N33" i="30" s="1"/>
  <c r="S34" i="24"/>
  <c r="S33" i="30" s="1"/>
  <c r="F54" i="24"/>
  <c r="F34" i="30" s="1"/>
  <c r="J54" i="24"/>
  <c r="J34" i="30" s="1"/>
  <c r="N54" i="24"/>
  <c r="N34" i="30" s="1"/>
  <c r="S54" i="24"/>
  <c r="S34" i="30" s="1"/>
  <c r="F74" i="24"/>
  <c r="F35" i="30" s="1"/>
  <c r="J74" i="24"/>
  <c r="J35" i="30" s="1"/>
  <c r="N74" i="24"/>
  <c r="N35" i="30" s="1"/>
  <c r="S74" i="24"/>
  <c r="S35" i="30" s="1"/>
  <c r="F94" i="24"/>
  <c r="F36" i="30" s="1"/>
  <c r="J94" i="24"/>
  <c r="J36" i="30" s="1"/>
  <c r="N94" i="24"/>
  <c r="N36" i="30" s="1"/>
  <c r="S94" i="24"/>
  <c r="S36" i="30" s="1"/>
  <c r="F114" i="24"/>
  <c r="F37" i="30" s="1"/>
  <c r="J114" i="24"/>
  <c r="J37" i="30" s="1"/>
  <c r="N114" i="24"/>
  <c r="N37" i="30" s="1"/>
  <c r="S114" i="24"/>
  <c r="S37" i="30" s="1"/>
  <c r="O134" i="23"/>
  <c r="O28" i="30" s="1"/>
  <c r="N134" i="23"/>
  <c r="N28" i="30" s="1"/>
  <c r="J134" i="23"/>
  <c r="J28" i="30" s="1"/>
  <c r="G134" i="23"/>
  <c r="G28" i="30" s="1"/>
  <c r="F134" i="23"/>
  <c r="F28" i="30" s="1"/>
  <c r="I49" i="30" s="1"/>
  <c r="N114" i="23"/>
  <c r="N27" i="30" s="1"/>
  <c r="K114" i="23"/>
  <c r="K27" i="30" s="1"/>
  <c r="J114" i="23"/>
  <c r="J27" i="30" s="1"/>
  <c r="F114" i="23"/>
  <c r="F27" i="30" s="1"/>
  <c r="I48" i="30" s="1"/>
  <c r="K94" i="23"/>
  <c r="K26" i="30" s="1"/>
  <c r="J94" i="23"/>
  <c r="J26" i="30" s="1"/>
  <c r="F94" i="23"/>
  <c r="F26" i="30" s="1"/>
  <c r="I47" i="30" s="1"/>
  <c r="N74" i="23"/>
  <c r="N25" i="30" s="1"/>
  <c r="K74" i="23"/>
  <c r="K25" i="30" s="1"/>
  <c r="J74" i="23"/>
  <c r="J25" i="30" s="1"/>
  <c r="F74" i="23"/>
  <c r="F25" i="30" s="1"/>
  <c r="I46" i="30" s="1"/>
  <c r="O54" i="23"/>
  <c r="O24" i="30" s="1"/>
  <c r="N54" i="23"/>
  <c r="N24" i="30" s="1"/>
  <c r="J54" i="23"/>
  <c r="J24" i="30" s="1"/>
  <c r="G54" i="23"/>
  <c r="G24" i="30" s="1"/>
  <c r="F54" i="23"/>
  <c r="F24" i="30" s="1"/>
  <c r="I45" i="30" s="1"/>
  <c r="O34" i="23"/>
  <c r="O23" i="30" s="1"/>
  <c r="N34" i="23"/>
  <c r="N23" i="30" s="1"/>
  <c r="G34" i="23"/>
  <c r="G23" i="30" s="1"/>
  <c r="F34" i="23"/>
  <c r="F23" i="30" s="1"/>
  <c r="I44" i="30" s="1"/>
  <c r="O14" i="23"/>
  <c r="O22" i="30" s="1"/>
  <c r="J14" i="23"/>
  <c r="J22" i="30" s="1"/>
  <c r="I14" i="23"/>
  <c r="I22" i="30" s="1"/>
  <c r="H14" i="23"/>
  <c r="H22" i="30" s="1"/>
  <c r="E14" i="23"/>
  <c r="E22" i="30" s="1"/>
  <c r="B14" i="23"/>
  <c r="B22" i="30" s="1"/>
  <c r="K134" i="23"/>
  <c r="K28" i="30" s="1"/>
  <c r="M134" i="23"/>
  <c r="M28" i="30" s="1"/>
  <c r="L134" i="23"/>
  <c r="L28" i="30" s="1"/>
  <c r="I134" i="23"/>
  <c r="I28" i="30" s="1"/>
  <c r="H134" i="23"/>
  <c r="H28" i="30" s="1"/>
  <c r="E134" i="23"/>
  <c r="E28" i="30" s="1"/>
  <c r="H49" i="30" s="1"/>
  <c r="B134" i="23"/>
  <c r="B28" i="30" s="1"/>
  <c r="G49" i="30" s="1"/>
  <c r="O114" i="23"/>
  <c r="O27" i="30" s="1"/>
  <c r="G114" i="23"/>
  <c r="G27" i="30" s="1"/>
  <c r="M114" i="23"/>
  <c r="M27" i="30" s="1"/>
  <c r="L114" i="23"/>
  <c r="L27" i="30" s="1"/>
  <c r="I114" i="23"/>
  <c r="I27" i="30" s="1"/>
  <c r="H114" i="23"/>
  <c r="H27" i="30" s="1"/>
  <c r="E114" i="23"/>
  <c r="E27" i="30" s="1"/>
  <c r="H48" i="30" s="1"/>
  <c r="B114" i="23"/>
  <c r="B27" i="30" s="1"/>
  <c r="G48" i="30" s="1"/>
  <c r="O94" i="23"/>
  <c r="O26" i="30" s="1"/>
  <c r="N94" i="23"/>
  <c r="N26" i="30" s="1"/>
  <c r="G94" i="23"/>
  <c r="G26" i="30" s="1"/>
  <c r="M94" i="23"/>
  <c r="M26" i="30" s="1"/>
  <c r="L94" i="23"/>
  <c r="L26" i="30" s="1"/>
  <c r="I94" i="23"/>
  <c r="I26" i="30" s="1"/>
  <c r="H94" i="23"/>
  <c r="H26" i="30" s="1"/>
  <c r="E94" i="23"/>
  <c r="E26" i="30" s="1"/>
  <c r="H47" i="30" s="1"/>
  <c r="B94" i="23"/>
  <c r="B26" i="30" s="1"/>
  <c r="G47" i="30" s="1"/>
  <c r="O74" i="23"/>
  <c r="O25" i="30" s="1"/>
  <c r="G74" i="23"/>
  <c r="G25" i="30" s="1"/>
  <c r="M74" i="23"/>
  <c r="M25" i="30" s="1"/>
  <c r="L74" i="23"/>
  <c r="L25" i="30" s="1"/>
  <c r="I74" i="23"/>
  <c r="I25" i="30" s="1"/>
  <c r="H74" i="23"/>
  <c r="H25" i="30" s="1"/>
  <c r="E74" i="23"/>
  <c r="E25" i="30" s="1"/>
  <c r="H46" i="30" s="1"/>
  <c r="B74" i="23"/>
  <c r="B25" i="30" s="1"/>
  <c r="G46" i="30" s="1"/>
  <c r="K54" i="23"/>
  <c r="K24" i="30" s="1"/>
  <c r="M54" i="23"/>
  <c r="M24" i="30" s="1"/>
  <c r="L54" i="23"/>
  <c r="L24" i="30" s="1"/>
  <c r="I54" i="23"/>
  <c r="I24" i="30" s="1"/>
  <c r="H54" i="23"/>
  <c r="H24" i="30" s="1"/>
  <c r="E54" i="23"/>
  <c r="E24" i="30" s="1"/>
  <c r="H45" i="30" s="1"/>
  <c r="B54" i="23"/>
  <c r="B24" i="30" s="1"/>
  <c r="G45" i="30" s="1"/>
  <c r="J34" i="23"/>
  <c r="J23" i="30" s="1"/>
  <c r="K34" i="23"/>
  <c r="K23" i="30" s="1"/>
  <c r="M34" i="23"/>
  <c r="M23" i="30" s="1"/>
  <c r="L34" i="23"/>
  <c r="L23" i="30" s="1"/>
  <c r="I34" i="23"/>
  <c r="I23" i="30" s="1"/>
  <c r="H34" i="23"/>
  <c r="H23" i="30" s="1"/>
  <c r="E34" i="23"/>
  <c r="E23" i="30" s="1"/>
  <c r="H44" i="30" s="1"/>
  <c r="B34" i="23"/>
  <c r="B23" i="30" s="1"/>
  <c r="G44" i="30" s="1"/>
  <c r="N14" i="23"/>
  <c r="N22" i="30" s="1"/>
  <c r="K14" i="23"/>
  <c r="K22" i="30" s="1"/>
  <c r="G14" i="23"/>
  <c r="G22" i="30" s="1"/>
  <c r="F14" i="23"/>
  <c r="F22" i="30" s="1"/>
  <c r="L14" i="23"/>
  <c r="L22" i="30" s="1"/>
  <c r="R133" i="22"/>
  <c r="Q133" i="22"/>
  <c r="O133" i="22"/>
  <c r="N133" i="22"/>
  <c r="M133" i="22"/>
  <c r="L133" i="22"/>
  <c r="K133" i="22"/>
  <c r="J133" i="22"/>
  <c r="I133" i="22"/>
  <c r="H133" i="22"/>
  <c r="G133" i="22"/>
  <c r="F133" i="22"/>
  <c r="E133" i="22"/>
  <c r="B133" i="22"/>
  <c r="R132" i="22"/>
  <c r="Q132" i="22"/>
  <c r="O132" i="22"/>
  <c r="N132" i="22"/>
  <c r="M132" i="22"/>
  <c r="L132" i="22"/>
  <c r="K132" i="22"/>
  <c r="J132" i="22"/>
  <c r="I132" i="22"/>
  <c r="H132" i="22"/>
  <c r="G132" i="22"/>
  <c r="F132" i="22"/>
  <c r="E132" i="22"/>
  <c r="B132" i="22"/>
  <c r="R131" i="22"/>
  <c r="Q131" i="22"/>
  <c r="O131" i="22"/>
  <c r="N131" i="22"/>
  <c r="M131" i="22"/>
  <c r="L131" i="22"/>
  <c r="K131" i="22"/>
  <c r="J131" i="22"/>
  <c r="I131" i="22"/>
  <c r="H131" i="22"/>
  <c r="G131" i="22"/>
  <c r="F131" i="22"/>
  <c r="E131" i="22"/>
  <c r="B131" i="22"/>
  <c r="R130" i="22"/>
  <c r="Q130" i="22"/>
  <c r="O130" i="22"/>
  <c r="N130" i="22"/>
  <c r="M130" i="22"/>
  <c r="L130" i="22"/>
  <c r="K130" i="22"/>
  <c r="J130" i="22"/>
  <c r="I130" i="22"/>
  <c r="H130" i="22"/>
  <c r="G130" i="22"/>
  <c r="F130" i="22"/>
  <c r="E130" i="22"/>
  <c r="B130" i="22"/>
  <c r="R129" i="22"/>
  <c r="Q129" i="22"/>
  <c r="O129" i="22"/>
  <c r="N129" i="22"/>
  <c r="M129" i="22"/>
  <c r="L129" i="22"/>
  <c r="K129" i="22"/>
  <c r="J129" i="22"/>
  <c r="I129" i="22"/>
  <c r="H129" i="22"/>
  <c r="G129" i="22"/>
  <c r="F129" i="22"/>
  <c r="E129" i="22"/>
  <c r="B129" i="22"/>
  <c r="R128" i="22"/>
  <c r="Q128" i="22"/>
  <c r="O128" i="22"/>
  <c r="N128" i="22"/>
  <c r="M128" i="22"/>
  <c r="L128" i="22"/>
  <c r="K128" i="22"/>
  <c r="J128" i="22"/>
  <c r="I128" i="22"/>
  <c r="H128" i="22"/>
  <c r="G128" i="22"/>
  <c r="F128" i="22"/>
  <c r="E128" i="22"/>
  <c r="B128" i="22"/>
  <c r="R127" i="22"/>
  <c r="Q127" i="22"/>
  <c r="O127" i="22"/>
  <c r="N127" i="22"/>
  <c r="M127" i="22"/>
  <c r="L127" i="22"/>
  <c r="K127" i="22"/>
  <c r="J127" i="22"/>
  <c r="I127" i="22"/>
  <c r="H127" i="22"/>
  <c r="G127" i="22"/>
  <c r="F127" i="22"/>
  <c r="E127" i="22"/>
  <c r="B127" i="22"/>
  <c r="R126" i="22"/>
  <c r="Q126" i="22"/>
  <c r="H186" i="22" s="1"/>
  <c r="O126" i="22"/>
  <c r="N126" i="22"/>
  <c r="M126" i="22"/>
  <c r="L126" i="22"/>
  <c r="K126" i="22"/>
  <c r="J126" i="22"/>
  <c r="I126" i="22"/>
  <c r="H126" i="22"/>
  <c r="G126" i="22"/>
  <c r="F126" i="22"/>
  <c r="E126" i="22"/>
  <c r="B126" i="22"/>
  <c r="R125" i="22"/>
  <c r="Q125" i="22"/>
  <c r="O125" i="22"/>
  <c r="N125" i="22"/>
  <c r="M125" i="22"/>
  <c r="L125" i="22"/>
  <c r="K125" i="22"/>
  <c r="J125" i="22"/>
  <c r="I125" i="22"/>
  <c r="H125" i="22"/>
  <c r="G125" i="22"/>
  <c r="F125" i="22"/>
  <c r="E125" i="22"/>
  <c r="B125" i="22"/>
  <c r="R124" i="22"/>
  <c r="Q124" i="22"/>
  <c r="O124" i="22"/>
  <c r="N124" i="22"/>
  <c r="M124" i="22"/>
  <c r="L124" i="22"/>
  <c r="K124" i="22"/>
  <c r="J124" i="22"/>
  <c r="I124" i="22"/>
  <c r="H124" i="22"/>
  <c r="G124" i="22"/>
  <c r="F124" i="22"/>
  <c r="E124" i="22"/>
  <c r="B124" i="22"/>
  <c r="R123" i="22"/>
  <c r="Q123" i="22"/>
  <c r="O123" i="22"/>
  <c r="N123" i="22"/>
  <c r="M123" i="22"/>
  <c r="L123" i="22"/>
  <c r="K123" i="22"/>
  <c r="J123" i="22"/>
  <c r="I123" i="22"/>
  <c r="H123" i="22"/>
  <c r="G123" i="22"/>
  <c r="F123" i="22"/>
  <c r="E123" i="22"/>
  <c r="B123" i="22"/>
  <c r="R113" i="22"/>
  <c r="Q113" i="22"/>
  <c r="O113" i="22"/>
  <c r="N113" i="22"/>
  <c r="M113" i="22"/>
  <c r="L113" i="22"/>
  <c r="K113" i="22"/>
  <c r="J113" i="22"/>
  <c r="I113" i="22"/>
  <c r="H113" i="22"/>
  <c r="G113" i="22"/>
  <c r="F113" i="22"/>
  <c r="E113" i="22"/>
  <c r="B113" i="22"/>
  <c r="R112" i="22"/>
  <c r="Q112" i="22"/>
  <c r="O112" i="22"/>
  <c r="N112" i="22"/>
  <c r="M112" i="22"/>
  <c r="L112" i="22"/>
  <c r="K112" i="22"/>
  <c r="J112" i="22"/>
  <c r="I112" i="22"/>
  <c r="H112" i="22"/>
  <c r="G112" i="22"/>
  <c r="F112" i="22"/>
  <c r="E112" i="22"/>
  <c r="B112" i="22"/>
  <c r="R111" i="22"/>
  <c r="Q111" i="22"/>
  <c r="O111" i="22"/>
  <c r="N111" i="22"/>
  <c r="M111" i="22"/>
  <c r="L111" i="22"/>
  <c r="K111" i="22"/>
  <c r="J111" i="22"/>
  <c r="I111" i="22"/>
  <c r="H111" i="22"/>
  <c r="G111" i="22"/>
  <c r="F111" i="22"/>
  <c r="E111" i="22"/>
  <c r="B111" i="22"/>
  <c r="R110" i="22"/>
  <c r="Q110" i="22"/>
  <c r="O110" i="22"/>
  <c r="N110" i="22"/>
  <c r="M110" i="22"/>
  <c r="L110" i="22"/>
  <c r="K110" i="22"/>
  <c r="J110" i="22"/>
  <c r="I110" i="22"/>
  <c r="H110" i="22"/>
  <c r="G110" i="22"/>
  <c r="F110" i="22"/>
  <c r="E110" i="22"/>
  <c r="B110" i="22"/>
  <c r="R109" i="22"/>
  <c r="Q109" i="22"/>
  <c r="O109" i="22"/>
  <c r="N109" i="22"/>
  <c r="M109" i="22"/>
  <c r="L109" i="22"/>
  <c r="K109" i="22"/>
  <c r="J109" i="22"/>
  <c r="I109" i="22"/>
  <c r="H109" i="22"/>
  <c r="G109" i="22"/>
  <c r="F109" i="22"/>
  <c r="E109" i="22"/>
  <c r="B109" i="22"/>
  <c r="R108" i="22"/>
  <c r="Q108" i="22"/>
  <c r="O108" i="22"/>
  <c r="N108" i="22"/>
  <c r="M108" i="22"/>
  <c r="L108" i="22"/>
  <c r="K108" i="22"/>
  <c r="J108" i="22"/>
  <c r="I108" i="22"/>
  <c r="H108" i="22"/>
  <c r="G108" i="22"/>
  <c r="F108" i="22"/>
  <c r="E108" i="22"/>
  <c r="B108" i="22"/>
  <c r="R107" i="22"/>
  <c r="Q107" i="22"/>
  <c r="O107" i="22"/>
  <c r="N107" i="22"/>
  <c r="M107" i="22"/>
  <c r="L107" i="22"/>
  <c r="K107" i="22"/>
  <c r="J107" i="22"/>
  <c r="I107" i="22"/>
  <c r="H107" i="22"/>
  <c r="G107" i="22"/>
  <c r="F107" i="22"/>
  <c r="E107" i="22"/>
  <c r="B107" i="22"/>
  <c r="R106" i="22"/>
  <c r="Q106" i="22"/>
  <c r="O106" i="22"/>
  <c r="N106" i="22"/>
  <c r="M106" i="22"/>
  <c r="L106" i="22"/>
  <c r="K106" i="22"/>
  <c r="J106" i="22"/>
  <c r="I106" i="22"/>
  <c r="H106" i="22"/>
  <c r="G106" i="22"/>
  <c r="F106" i="22"/>
  <c r="E106" i="22"/>
  <c r="B106" i="22"/>
  <c r="R105" i="22"/>
  <c r="Q105" i="22"/>
  <c r="O105" i="22"/>
  <c r="N105" i="22"/>
  <c r="M105" i="22"/>
  <c r="L105" i="22"/>
  <c r="K105" i="22"/>
  <c r="J105" i="22"/>
  <c r="I105" i="22"/>
  <c r="H105" i="22"/>
  <c r="G105" i="22"/>
  <c r="F105" i="22"/>
  <c r="E105" i="22"/>
  <c r="B105" i="22"/>
  <c r="R104" i="22"/>
  <c r="Q104" i="22"/>
  <c r="O104" i="22"/>
  <c r="N104" i="22"/>
  <c r="M104" i="22"/>
  <c r="L104" i="22"/>
  <c r="K104" i="22"/>
  <c r="J104" i="22"/>
  <c r="I104" i="22"/>
  <c r="H104" i="22"/>
  <c r="G104" i="22"/>
  <c r="F104" i="22"/>
  <c r="E104" i="22"/>
  <c r="B104" i="22"/>
  <c r="R103" i="22"/>
  <c r="Q103" i="22"/>
  <c r="O103" i="22"/>
  <c r="N103" i="22"/>
  <c r="M103" i="22"/>
  <c r="L103" i="22"/>
  <c r="K103" i="22"/>
  <c r="J103" i="22"/>
  <c r="I103" i="22"/>
  <c r="H103" i="22"/>
  <c r="G103" i="22"/>
  <c r="F103" i="22"/>
  <c r="E103" i="22"/>
  <c r="B103" i="22"/>
  <c r="R93" i="22"/>
  <c r="Q93" i="22"/>
  <c r="O93" i="22"/>
  <c r="N93" i="22"/>
  <c r="M93" i="22"/>
  <c r="L93" i="22"/>
  <c r="K93" i="22"/>
  <c r="J93" i="22"/>
  <c r="I93" i="22"/>
  <c r="H93" i="22"/>
  <c r="G93" i="22"/>
  <c r="F93" i="22"/>
  <c r="E93" i="22"/>
  <c r="B93" i="22"/>
  <c r="R92" i="22"/>
  <c r="Q92" i="22"/>
  <c r="O92" i="22"/>
  <c r="N92" i="22"/>
  <c r="M92" i="22"/>
  <c r="L92" i="22"/>
  <c r="K92" i="22"/>
  <c r="J92" i="22"/>
  <c r="I92" i="22"/>
  <c r="H92" i="22"/>
  <c r="G92" i="22"/>
  <c r="F92" i="22"/>
  <c r="E92" i="22"/>
  <c r="B92" i="22"/>
  <c r="R91" i="22"/>
  <c r="Q91" i="22"/>
  <c r="O91" i="22"/>
  <c r="N91" i="22"/>
  <c r="M91" i="22"/>
  <c r="L91" i="22"/>
  <c r="K91" i="22"/>
  <c r="J91" i="22"/>
  <c r="I91" i="22"/>
  <c r="H91" i="22"/>
  <c r="G91" i="22"/>
  <c r="F91" i="22"/>
  <c r="E91" i="22"/>
  <c r="B91" i="22"/>
  <c r="R90" i="22"/>
  <c r="Q90" i="22"/>
  <c r="O90" i="22"/>
  <c r="N90" i="22"/>
  <c r="M90" i="22"/>
  <c r="L90" i="22"/>
  <c r="K90" i="22"/>
  <c r="J90" i="22"/>
  <c r="I90" i="22"/>
  <c r="H90" i="22"/>
  <c r="G90" i="22"/>
  <c r="F90" i="22"/>
  <c r="E90" i="22"/>
  <c r="B90" i="22"/>
  <c r="R89" i="22"/>
  <c r="Q89" i="22"/>
  <c r="O89" i="22"/>
  <c r="N89" i="22"/>
  <c r="M89" i="22"/>
  <c r="L89" i="22"/>
  <c r="K89" i="22"/>
  <c r="J89" i="22"/>
  <c r="I89" i="22"/>
  <c r="H89" i="22"/>
  <c r="G89" i="22"/>
  <c r="F89" i="22"/>
  <c r="E89" i="22"/>
  <c r="B89" i="22"/>
  <c r="R88" i="22"/>
  <c r="Q88" i="22"/>
  <c r="O88" i="22"/>
  <c r="N88" i="22"/>
  <c r="M88" i="22"/>
  <c r="L88" i="22"/>
  <c r="K88" i="22"/>
  <c r="J88" i="22"/>
  <c r="I88" i="22"/>
  <c r="H88" i="22"/>
  <c r="G88" i="22"/>
  <c r="F88" i="22"/>
  <c r="E88" i="22"/>
  <c r="B88" i="22"/>
  <c r="R87" i="22"/>
  <c r="Q87" i="22"/>
  <c r="O87" i="22"/>
  <c r="N87" i="22"/>
  <c r="M87" i="22"/>
  <c r="L87" i="22"/>
  <c r="K87" i="22"/>
  <c r="J87" i="22"/>
  <c r="I87" i="22"/>
  <c r="H87" i="22"/>
  <c r="G87" i="22"/>
  <c r="F87" i="22"/>
  <c r="E87" i="22"/>
  <c r="B87" i="22"/>
  <c r="R86" i="22"/>
  <c r="Q86" i="22"/>
  <c r="O86" i="22"/>
  <c r="N86" i="22"/>
  <c r="M86" i="22"/>
  <c r="L86" i="22"/>
  <c r="K86" i="22"/>
  <c r="J86" i="22"/>
  <c r="I86" i="22"/>
  <c r="H86" i="22"/>
  <c r="G86" i="22"/>
  <c r="F86" i="22"/>
  <c r="E86" i="22"/>
  <c r="B86" i="22"/>
  <c r="R85" i="22"/>
  <c r="Q85" i="22"/>
  <c r="O85" i="22"/>
  <c r="N85" i="22"/>
  <c r="M85" i="22"/>
  <c r="L85" i="22"/>
  <c r="K85" i="22"/>
  <c r="J85" i="22"/>
  <c r="I85" i="22"/>
  <c r="H85" i="22"/>
  <c r="G85" i="22"/>
  <c r="F85" i="22"/>
  <c r="E85" i="22"/>
  <c r="B85" i="22"/>
  <c r="Q84" i="22"/>
  <c r="F184" i="22" s="1"/>
  <c r="O84" i="22"/>
  <c r="N84" i="22"/>
  <c r="M84" i="22"/>
  <c r="L84" i="22"/>
  <c r="K84" i="22"/>
  <c r="J84" i="22"/>
  <c r="I84" i="22"/>
  <c r="H84" i="22"/>
  <c r="G84" i="22"/>
  <c r="F84" i="22"/>
  <c r="E84" i="22"/>
  <c r="B84" i="22"/>
  <c r="R83" i="22"/>
  <c r="Q83" i="22"/>
  <c r="O83" i="22"/>
  <c r="N83" i="22"/>
  <c r="M83" i="22"/>
  <c r="L83" i="22"/>
  <c r="K83" i="22"/>
  <c r="J83" i="22"/>
  <c r="I83" i="22"/>
  <c r="H83" i="22"/>
  <c r="G83" i="22"/>
  <c r="F83" i="22"/>
  <c r="E83" i="22"/>
  <c r="B83" i="22"/>
  <c r="Q73" i="22"/>
  <c r="O73" i="22"/>
  <c r="N73" i="22"/>
  <c r="M73" i="22"/>
  <c r="L73" i="22"/>
  <c r="K73" i="22"/>
  <c r="J73" i="22"/>
  <c r="I73" i="22"/>
  <c r="H73" i="22"/>
  <c r="G73" i="22"/>
  <c r="F73" i="22"/>
  <c r="E73" i="22"/>
  <c r="B73" i="22"/>
  <c r="R72" i="22"/>
  <c r="Q72" i="22"/>
  <c r="O72" i="22"/>
  <c r="N72" i="22"/>
  <c r="M72" i="22"/>
  <c r="L72" i="22"/>
  <c r="K72" i="22"/>
  <c r="J72" i="22"/>
  <c r="I72" i="22"/>
  <c r="H72" i="22"/>
  <c r="G72" i="22"/>
  <c r="F72" i="22"/>
  <c r="E72" i="22"/>
  <c r="B72" i="22"/>
  <c r="R71" i="22"/>
  <c r="Q71" i="22"/>
  <c r="O71" i="22"/>
  <c r="N71" i="22"/>
  <c r="M71" i="22"/>
  <c r="L71" i="22"/>
  <c r="K71" i="22"/>
  <c r="J71" i="22"/>
  <c r="I71" i="22"/>
  <c r="H71" i="22"/>
  <c r="G71" i="22"/>
  <c r="F71" i="22"/>
  <c r="E71" i="22"/>
  <c r="B71" i="22"/>
  <c r="R70" i="22"/>
  <c r="Q70" i="22"/>
  <c r="O70" i="22"/>
  <c r="N70" i="22"/>
  <c r="M70" i="22"/>
  <c r="L70" i="22"/>
  <c r="K70" i="22"/>
  <c r="J70" i="22"/>
  <c r="I70" i="22"/>
  <c r="H70" i="22"/>
  <c r="G70" i="22"/>
  <c r="F70" i="22"/>
  <c r="E70" i="22"/>
  <c r="B70" i="22"/>
  <c r="R69" i="22"/>
  <c r="Q69" i="22"/>
  <c r="O69" i="22"/>
  <c r="N69" i="22"/>
  <c r="M69" i="22"/>
  <c r="L69" i="22"/>
  <c r="K69" i="22"/>
  <c r="J69" i="22"/>
  <c r="I69" i="22"/>
  <c r="H69" i="22"/>
  <c r="G69" i="22"/>
  <c r="F69" i="22"/>
  <c r="E69" i="22"/>
  <c r="B69" i="22"/>
  <c r="R68" i="22"/>
  <c r="Q68" i="22"/>
  <c r="O68" i="22"/>
  <c r="N68" i="22"/>
  <c r="M68" i="22"/>
  <c r="L68" i="22"/>
  <c r="K68" i="22"/>
  <c r="J68" i="22"/>
  <c r="I68" i="22"/>
  <c r="H68" i="22"/>
  <c r="G68" i="22"/>
  <c r="F68" i="22"/>
  <c r="E68" i="22"/>
  <c r="B68" i="22"/>
  <c r="R67" i="22"/>
  <c r="Q67" i="22"/>
  <c r="O67" i="22"/>
  <c r="N67" i="22"/>
  <c r="M67" i="22"/>
  <c r="L67" i="22"/>
  <c r="K67" i="22"/>
  <c r="J67" i="22"/>
  <c r="I67" i="22"/>
  <c r="H67" i="22"/>
  <c r="G67" i="22"/>
  <c r="F67" i="22"/>
  <c r="E67" i="22"/>
  <c r="B67" i="22"/>
  <c r="R66" i="22"/>
  <c r="Q66" i="22"/>
  <c r="O66" i="22"/>
  <c r="N66" i="22"/>
  <c r="M66" i="22"/>
  <c r="L66" i="22"/>
  <c r="K66" i="22"/>
  <c r="J66" i="22"/>
  <c r="I66" i="22"/>
  <c r="H66" i="22"/>
  <c r="G66" i="22"/>
  <c r="F66" i="22"/>
  <c r="E66" i="22"/>
  <c r="B66" i="22"/>
  <c r="R65" i="22"/>
  <c r="Q65" i="22"/>
  <c r="O65" i="22"/>
  <c r="N65" i="22"/>
  <c r="M65" i="22"/>
  <c r="L65" i="22"/>
  <c r="K65" i="22"/>
  <c r="J65" i="22"/>
  <c r="I65" i="22"/>
  <c r="H65" i="22"/>
  <c r="G65" i="22"/>
  <c r="F65" i="22"/>
  <c r="E65" i="22"/>
  <c r="B65" i="22"/>
  <c r="Q64" i="22"/>
  <c r="O64" i="22"/>
  <c r="N64" i="22"/>
  <c r="M64" i="22"/>
  <c r="L64" i="22"/>
  <c r="K64" i="22"/>
  <c r="J64" i="22"/>
  <c r="I64" i="22"/>
  <c r="H64" i="22"/>
  <c r="G64" i="22"/>
  <c r="F64" i="22"/>
  <c r="E64" i="22"/>
  <c r="B64" i="22"/>
  <c r="R63" i="22"/>
  <c r="Q63" i="22"/>
  <c r="O63" i="22"/>
  <c r="N63" i="22"/>
  <c r="M63" i="22"/>
  <c r="L63" i="22"/>
  <c r="K63" i="22"/>
  <c r="J63" i="22"/>
  <c r="I63" i="22"/>
  <c r="H63" i="22"/>
  <c r="G63" i="22"/>
  <c r="F63" i="22"/>
  <c r="E63" i="22"/>
  <c r="B63" i="22"/>
  <c r="R53" i="22"/>
  <c r="Q53" i="22"/>
  <c r="O53" i="22"/>
  <c r="N53" i="22"/>
  <c r="M53" i="22"/>
  <c r="L53" i="22"/>
  <c r="K53" i="22"/>
  <c r="J53" i="22"/>
  <c r="I53" i="22"/>
  <c r="H53" i="22"/>
  <c r="G53" i="22"/>
  <c r="F53" i="22"/>
  <c r="E53" i="22"/>
  <c r="B53" i="22"/>
  <c r="R52" i="22"/>
  <c r="Q52" i="22"/>
  <c r="O52" i="22"/>
  <c r="N52" i="22"/>
  <c r="M52" i="22"/>
  <c r="L52" i="22"/>
  <c r="K52" i="22"/>
  <c r="J52" i="22"/>
  <c r="I52" i="22"/>
  <c r="H52" i="22"/>
  <c r="G52" i="22"/>
  <c r="F52" i="22"/>
  <c r="E52" i="22"/>
  <c r="B52" i="22"/>
  <c r="R51" i="22"/>
  <c r="Q51" i="22"/>
  <c r="O51" i="22"/>
  <c r="N51" i="22"/>
  <c r="M51" i="22"/>
  <c r="L51" i="22"/>
  <c r="K51" i="22"/>
  <c r="J51" i="22"/>
  <c r="I51" i="22"/>
  <c r="H51" i="22"/>
  <c r="G51" i="22"/>
  <c r="F51" i="22"/>
  <c r="E51" i="22"/>
  <c r="B51" i="22"/>
  <c r="R50" i="22"/>
  <c r="Q50" i="22"/>
  <c r="O50" i="22"/>
  <c r="N50" i="22"/>
  <c r="M50" i="22"/>
  <c r="L50" i="22"/>
  <c r="K50" i="22"/>
  <c r="J50" i="22"/>
  <c r="I50" i="22"/>
  <c r="H50" i="22"/>
  <c r="G50" i="22"/>
  <c r="F50" i="22"/>
  <c r="E50" i="22"/>
  <c r="B50" i="22"/>
  <c r="R49" i="22"/>
  <c r="Q49" i="22"/>
  <c r="D189" i="22" s="1"/>
  <c r="O49" i="22"/>
  <c r="N49" i="22"/>
  <c r="M49" i="22"/>
  <c r="L49" i="22"/>
  <c r="K49" i="22"/>
  <c r="J49" i="22"/>
  <c r="I49" i="22"/>
  <c r="H49" i="22"/>
  <c r="G49" i="22"/>
  <c r="F49" i="22"/>
  <c r="E49" i="22"/>
  <c r="B49" i="22"/>
  <c r="R48" i="22"/>
  <c r="Q48" i="22"/>
  <c r="O48" i="22"/>
  <c r="N48" i="22"/>
  <c r="M48" i="22"/>
  <c r="L48" i="22"/>
  <c r="K48" i="22"/>
  <c r="J48" i="22"/>
  <c r="I48" i="22"/>
  <c r="H48" i="22"/>
  <c r="G48" i="22"/>
  <c r="F48" i="22"/>
  <c r="E48" i="22"/>
  <c r="B48" i="22"/>
  <c r="R47" i="22"/>
  <c r="Q47" i="22"/>
  <c r="O47" i="22"/>
  <c r="N47" i="22"/>
  <c r="M47" i="22"/>
  <c r="L47" i="22"/>
  <c r="K47" i="22"/>
  <c r="J47" i="22"/>
  <c r="I47" i="22"/>
  <c r="H47" i="22"/>
  <c r="G47" i="22"/>
  <c r="F47" i="22"/>
  <c r="E47" i="22"/>
  <c r="B47" i="22"/>
  <c r="R46" i="22"/>
  <c r="Q46" i="22"/>
  <c r="O46" i="22"/>
  <c r="N46" i="22"/>
  <c r="M46" i="22"/>
  <c r="L46" i="22"/>
  <c r="K46" i="22"/>
  <c r="J46" i="22"/>
  <c r="I46" i="22"/>
  <c r="H46" i="22"/>
  <c r="G46" i="22"/>
  <c r="F46" i="22"/>
  <c r="E46" i="22"/>
  <c r="B46" i="22"/>
  <c r="R45" i="22"/>
  <c r="Q45" i="22"/>
  <c r="O45" i="22"/>
  <c r="N45" i="22"/>
  <c r="M45" i="22"/>
  <c r="L45" i="22"/>
  <c r="K45" i="22"/>
  <c r="J45" i="22"/>
  <c r="I45" i="22"/>
  <c r="H45" i="22"/>
  <c r="G45" i="22"/>
  <c r="F45" i="22"/>
  <c r="E45" i="22"/>
  <c r="B45" i="22"/>
  <c r="R44" i="22"/>
  <c r="Q44" i="22"/>
  <c r="O44" i="22"/>
  <c r="N44" i="22"/>
  <c r="M44" i="22"/>
  <c r="L44" i="22"/>
  <c r="K44" i="22"/>
  <c r="J44" i="22"/>
  <c r="I44" i="22"/>
  <c r="H44" i="22"/>
  <c r="G44" i="22"/>
  <c r="F44" i="22"/>
  <c r="E44" i="22"/>
  <c r="B44" i="22"/>
  <c r="R43" i="22"/>
  <c r="Q43" i="22"/>
  <c r="O43" i="22"/>
  <c r="N43" i="22"/>
  <c r="M43" i="22"/>
  <c r="L43" i="22"/>
  <c r="K43" i="22"/>
  <c r="J43" i="22"/>
  <c r="I43" i="22"/>
  <c r="H43" i="22"/>
  <c r="G43" i="22"/>
  <c r="F43" i="22"/>
  <c r="E43" i="22"/>
  <c r="B43" i="22"/>
  <c r="R33" i="22"/>
  <c r="Q33" i="22"/>
  <c r="O33" i="22"/>
  <c r="N33" i="22"/>
  <c r="M33" i="22"/>
  <c r="L33" i="22"/>
  <c r="K33" i="22"/>
  <c r="J33" i="22"/>
  <c r="I33" i="22"/>
  <c r="H33" i="22"/>
  <c r="G33" i="22"/>
  <c r="F33" i="22"/>
  <c r="E33" i="22"/>
  <c r="B33" i="22"/>
  <c r="R32" i="22"/>
  <c r="Q32" i="22"/>
  <c r="O32" i="22"/>
  <c r="N32" i="22"/>
  <c r="M32" i="22"/>
  <c r="L32" i="22"/>
  <c r="K32" i="22"/>
  <c r="J32" i="22"/>
  <c r="I32" i="22"/>
  <c r="H32" i="22"/>
  <c r="G32" i="22"/>
  <c r="F32" i="22"/>
  <c r="E32" i="22"/>
  <c r="B32" i="22"/>
  <c r="R31" i="22"/>
  <c r="Q31" i="22"/>
  <c r="O31" i="22"/>
  <c r="N31" i="22"/>
  <c r="M31" i="22"/>
  <c r="L31" i="22"/>
  <c r="K31" i="22"/>
  <c r="J31" i="22"/>
  <c r="I31" i="22"/>
  <c r="H31" i="22"/>
  <c r="G31" i="22"/>
  <c r="F31" i="22"/>
  <c r="E31" i="22"/>
  <c r="B31" i="22"/>
  <c r="R30" i="22"/>
  <c r="Q30" i="22"/>
  <c r="O30" i="22"/>
  <c r="N30" i="22"/>
  <c r="M30" i="22"/>
  <c r="L30" i="22"/>
  <c r="K30" i="22"/>
  <c r="J30" i="22"/>
  <c r="I30" i="22"/>
  <c r="H30" i="22"/>
  <c r="G30" i="22"/>
  <c r="F30" i="22"/>
  <c r="E30" i="22"/>
  <c r="B30" i="22"/>
  <c r="R29" i="22"/>
  <c r="Q29" i="22"/>
  <c r="O29" i="22"/>
  <c r="N29" i="22"/>
  <c r="M29" i="22"/>
  <c r="L29" i="22"/>
  <c r="K29" i="22"/>
  <c r="J29" i="22"/>
  <c r="I29" i="22"/>
  <c r="H29" i="22"/>
  <c r="G29" i="22"/>
  <c r="F29" i="22"/>
  <c r="E29" i="22"/>
  <c r="B29" i="22"/>
  <c r="R28" i="22"/>
  <c r="Q28" i="22"/>
  <c r="O28" i="22"/>
  <c r="N28" i="22"/>
  <c r="M28" i="22"/>
  <c r="L28" i="22"/>
  <c r="K28" i="22"/>
  <c r="J28" i="22"/>
  <c r="I28" i="22"/>
  <c r="H28" i="22"/>
  <c r="G28" i="22"/>
  <c r="F28" i="22"/>
  <c r="E28" i="22"/>
  <c r="B28" i="22"/>
  <c r="R27" i="22"/>
  <c r="Q27" i="22"/>
  <c r="O27" i="22"/>
  <c r="N27" i="22"/>
  <c r="M27" i="22"/>
  <c r="L27" i="22"/>
  <c r="K27" i="22"/>
  <c r="J27" i="22"/>
  <c r="I27" i="22"/>
  <c r="H27" i="22"/>
  <c r="G27" i="22"/>
  <c r="F27" i="22"/>
  <c r="E27" i="22"/>
  <c r="B27" i="22"/>
  <c r="R26" i="22"/>
  <c r="Q26" i="22"/>
  <c r="O26" i="22"/>
  <c r="N26" i="22"/>
  <c r="M26" i="22"/>
  <c r="L26" i="22"/>
  <c r="K26" i="22"/>
  <c r="J26" i="22"/>
  <c r="I26" i="22"/>
  <c r="H26" i="22"/>
  <c r="G26" i="22"/>
  <c r="F26" i="22"/>
  <c r="E26" i="22"/>
  <c r="B26" i="22"/>
  <c r="R25" i="22"/>
  <c r="Q25" i="22"/>
  <c r="O25" i="22"/>
  <c r="N25" i="22"/>
  <c r="M25" i="22"/>
  <c r="L25" i="22"/>
  <c r="K25" i="22"/>
  <c r="J25" i="22"/>
  <c r="I25" i="22"/>
  <c r="H25" i="22"/>
  <c r="G25" i="22"/>
  <c r="F25" i="22"/>
  <c r="E25" i="22"/>
  <c r="B25" i="22"/>
  <c r="R24" i="22"/>
  <c r="Q24" i="22"/>
  <c r="O24" i="22"/>
  <c r="N24" i="22"/>
  <c r="M24" i="22"/>
  <c r="L24" i="22"/>
  <c r="K24" i="22"/>
  <c r="J24" i="22"/>
  <c r="I24" i="22"/>
  <c r="H24" i="22"/>
  <c r="G24" i="22"/>
  <c r="F24" i="22"/>
  <c r="E24" i="22"/>
  <c r="B24" i="22"/>
  <c r="R23" i="22"/>
  <c r="Q23" i="22"/>
  <c r="O23" i="22"/>
  <c r="N23" i="22"/>
  <c r="M23" i="22"/>
  <c r="L23" i="22"/>
  <c r="K23" i="22"/>
  <c r="J23" i="22"/>
  <c r="I23" i="22"/>
  <c r="H23" i="22"/>
  <c r="G23" i="22"/>
  <c r="F23" i="22"/>
  <c r="E23" i="22"/>
  <c r="B23" i="22"/>
  <c r="R13" i="22"/>
  <c r="Q13" i="22"/>
  <c r="B193" i="22" s="1"/>
  <c r="O13" i="22"/>
  <c r="N13" i="22"/>
  <c r="M13" i="22"/>
  <c r="L13" i="22"/>
  <c r="K13" i="22"/>
  <c r="J13" i="22"/>
  <c r="I13" i="22"/>
  <c r="H13" i="22"/>
  <c r="G13" i="22"/>
  <c r="F13" i="22"/>
  <c r="E13" i="22"/>
  <c r="B13" i="22"/>
  <c r="R12" i="22"/>
  <c r="Q12" i="22"/>
  <c r="B192" i="22" s="1"/>
  <c r="O12" i="22"/>
  <c r="N12" i="22"/>
  <c r="M12" i="22"/>
  <c r="L12" i="22"/>
  <c r="K12" i="22"/>
  <c r="J12" i="22"/>
  <c r="I12" i="22"/>
  <c r="H12" i="22"/>
  <c r="G12" i="22"/>
  <c r="F12" i="22"/>
  <c r="E12" i="22"/>
  <c r="B12" i="22"/>
  <c r="R11" i="22"/>
  <c r="Q11" i="22"/>
  <c r="B191" i="22" s="1"/>
  <c r="O11" i="22"/>
  <c r="N11" i="22"/>
  <c r="M11" i="22"/>
  <c r="L11" i="22"/>
  <c r="K11" i="22"/>
  <c r="J11" i="22"/>
  <c r="I11" i="22"/>
  <c r="H11" i="22"/>
  <c r="G11" i="22"/>
  <c r="F11" i="22"/>
  <c r="E11" i="22"/>
  <c r="B11" i="22"/>
  <c r="R10" i="22"/>
  <c r="Q10" i="22"/>
  <c r="B190" i="22" s="1"/>
  <c r="O10" i="22"/>
  <c r="N10" i="22"/>
  <c r="M10" i="22"/>
  <c r="L10" i="22"/>
  <c r="K10" i="22"/>
  <c r="J10" i="22"/>
  <c r="I10" i="22"/>
  <c r="H10" i="22"/>
  <c r="G10" i="22"/>
  <c r="F10" i="22"/>
  <c r="E10" i="22"/>
  <c r="B10" i="22"/>
  <c r="R9" i="22"/>
  <c r="Q9" i="22"/>
  <c r="B189" i="22" s="1"/>
  <c r="O9" i="22"/>
  <c r="N9" i="22"/>
  <c r="M9" i="22"/>
  <c r="L9" i="22"/>
  <c r="K9" i="22"/>
  <c r="J9" i="22"/>
  <c r="I9" i="22"/>
  <c r="H9" i="22"/>
  <c r="G9" i="22"/>
  <c r="F9" i="22"/>
  <c r="E9" i="22"/>
  <c r="B9" i="22"/>
  <c r="R8" i="22"/>
  <c r="Q8" i="22"/>
  <c r="B188" i="22" s="1"/>
  <c r="O8" i="22"/>
  <c r="N8" i="22"/>
  <c r="M8" i="22"/>
  <c r="L8" i="22"/>
  <c r="K8" i="22"/>
  <c r="J8" i="22"/>
  <c r="I8" i="22"/>
  <c r="H8" i="22"/>
  <c r="G8" i="22"/>
  <c r="F8" i="22"/>
  <c r="E8" i="22"/>
  <c r="B8" i="22"/>
  <c r="R7" i="22"/>
  <c r="Q7" i="22"/>
  <c r="B187" i="22" s="1"/>
  <c r="O7" i="22"/>
  <c r="N7" i="22"/>
  <c r="M7" i="22"/>
  <c r="L7" i="22"/>
  <c r="K7" i="22"/>
  <c r="J7" i="22"/>
  <c r="I7" i="22"/>
  <c r="H7" i="22"/>
  <c r="G7" i="22"/>
  <c r="F7" i="22"/>
  <c r="E7" i="22"/>
  <c r="B7" i="22"/>
  <c r="R6" i="22"/>
  <c r="Q6" i="22"/>
  <c r="B186" i="22" s="1"/>
  <c r="O6" i="22"/>
  <c r="N6" i="22"/>
  <c r="M6" i="22"/>
  <c r="L6" i="22"/>
  <c r="K6" i="22"/>
  <c r="J6" i="22"/>
  <c r="I6" i="22"/>
  <c r="H6" i="22"/>
  <c r="G6" i="22"/>
  <c r="F6" i="22"/>
  <c r="E6" i="22"/>
  <c r="B6" i="22"/>
  <c r="R5" i="22"/>
  <c r="Q5" i="22"/>
  <c r="B185" i="22" s="1"/>
  <c r="O5" i="22"/>
  <c r="N5" i="22"/>
  <c r="M5" i="22"/>
  <c r="L5" i="22"/>
  <c r="K5" i="22"/>
  <c r="J5" i="22"/>
  <c r="I5" i="22"/>
  <c r="H5" i="22"/>
  <c r="G5" i="22"/>
  <c r="F5" i="22"/>
  <c r="E5" i="22"/>
  <c r="B5" i="22"/>
  <c r="R4" i="22"/>
  <c r="Q4" i="22"/>
  <c r="B184" i="22" s="1"/>
  <c r="O4" i="22"/>
  <c r="N4" i="22"/>
  <c r="M4" i="22"/>
  <c r="L4" i="22"/>
  <c r="K4" i="22"/>
  <c r="J4" i="22"/>
  <c r="I4" i="22"/>
  <c r="H4" i="22"/>
  <c r="G4" i="22"/>
  <c r="F4" i="22"/>
  <c r="E4" i="22"/>
  <c r="B4" i="22"/>
  <c r="R3" i="22"/>
  <c r="Q3" i="22"/>
  <c r="B183" i="22" s="1"/>
  <c r="O3" i="22"/>
  <c r="N3" i="22"/>
  <c r="M3" i="22"/>
  <c r="L3" i="22"/>
  <c r="K3" i="22"/>
  <c r="J3" i="22"/>
  <c r="I3" i="22"/>
  <c r="H3" i="22"/>
  <c r="G3" i="22"/>
  <c r="F3" i="22"/>
  <c r="E3" i="22"/>
  <c r="B163" i="22" s="1"/>
  <c r="E133" i="11"/>
  <c r="F133" i="11"/>
  <c r="G133" i="11"/>
  <c r="H133" i="11"/>
  <c r="H133" i="25" s="1"/>
  <c r="I133" i="11"/>
  <c r="I133" i="25" s="1"/>
  <c r="J133" i="11"/>
  <c r="K133" i="11"/>
  <c r="L133" i="11"/>
  <c r="M133" i="11"/>
  <c r="N133" i="11"/>
  <c r="O133" i="11"/>
  <c r="Q133" i="11"/>
  <c r="H193" i="11" s="1"/>
  <c r="R133" i="11"/>
  <c r="E132" i="11"/>
  <c r="F132" i="11"/>
  <c r="G132" i="11"/>
  <c r="H132" i="11"/>
  <c r="I132" i="11"/>
  <c r="J132" i="11"/>
  <c r="K132" i="11"/>
  <c r="L132" i="11"/>
  <c r="M132" i="11"/>
  <c r="N132" i="11"/>
  <c r="O132" i="11"/>
  <c r="Q132" i="11"/>
  <c r="H192" i="11" s="1"/>
  <c r="R132" i="11"/>
  <c r="E131" i="11"/>
  <c r="F131" i="11"/>
  <c r="G131" i="11"/>
  <c r="H131" i="11"/>
  <c r="I131" i="11"/>
  <c r="J131" i="11"/>
  <c r="K131" i="11"/>
  <c r="L131" i="11"/>
  <c r="M131" i="11"/>
  <c r="N131" i="11"/>
  <c r="O131" i="11"/>
  <c r="Q131" i="11"/>
  <c r="H191" i="11" s="1"/>
  <c r="R131" i="11"/>
  <c r="R131" i="27" s="1"/>
  <c r="E130" i="11"/>
  <c r="F130" i="11"/>
  <c r="G130" i="11"/>
  <c r="H130" i="11"/>
  <c r="I130" i="11"/>
  <c r="J130" i="11"/>
  <c r="K130" i="11"/>
  <c r="L130" i="11"/>
  <c r="M130" i="11"/>
  <c r="N130" i="11"/>
  <c r="O130" i="11"/>
  <c r="Q130" i="11"/>
  <c r="H190" i="11" s="1"/>
  <c r="R130" i="11"/>
  <c r="E129" i="11"/>
  <c r="F129" i="11"/>
  <c r="G129" i="11"/>
  <c r="H129" i="11"/>
  <c r="I129" i="11"/>
  <c r="J129" i="11"/>
  <c r="K129" i="11"/>
  <c r="L129" i="11"/>
  <c r="M129" i="11"/>
  <c r="N129" i="11"/>
  <c r="O129" i="11"/>
  <c r="Q129" i="11"/>
  <c r="H189" i="11" s="1"/>
  <c r="R129" i="11"/>
  <c r="E128" i="11"/>
  <c r="F128" i="11"/>
  <c r="G128" i="11"/>
  <c r="H128" i="11"/>
  <c r="I128" i="11"/>
  <c r="J128" i="11"/>
  <c r="K128" i="11"/>
  <c r="L128" i="11"/>
  <c r="M128" i="11"/>
  <c r="N128" i="11"/>
  <c r="O128" i="11"/>
  <c r="Q128" i="11"/>
  <c r="H188" i="11" s="1"/>
  <c r="R128" i="11"/>
  <c r="E127" i="11"/>
  <c r="F127" i="11"/>
  <c r="G127" i="11"/>
  <c r="H127" i="11"/>
  <c r="I127" i="11"/>
  <c r="J127" i="11"/>
  <c r="K127" i="11"/>
  <c r="L127" i="11"/>
  <c r="M127" i="11"/>
  <c r="N127" i="11"/>
  <c r="O127" i="11"/>
  <c r="Q127" i="11"/>
  <c r="H187" i="11" s="1"/>
  <c r="R127" i="11"/>
  <c r="R127" i="27" s="1"/>
  <c r="E126" i="11"/>
  <c r="F126" i="11"/>
  <c r="G126" i="11"/>
  <c r="H126" i="11"/>
  <c r="I126" i="11"/>
  <c r="J126" i="11"/>
  <c r="K126" i="11"/>
  <c r="L126" i="11"/>
  <c r="M126" i="11"/>
  <c r="N126" i="11"/>
  <c r="O126" i="11"/>
  <c r="Q126" i="11"/>
  <c r="H186" i="11" s="1"/>
  <c r="R126" i="11"/>
  <c r="E125" i="11"/>
  <c r="F125" i="11"/>
  <c r="G125" i="11"/>
  <c r="H125" i="11"/>
  <c r="I125" i="11"/>
  <c r="J125" i="11"/>
  <c r="K125" i="11"/>
  <c r="L125" i="11"/>
  <c r="M125" i="11"/>
  <c r="N125" i="11"/>
  <c r="O125" i="11"/>
  <c r="Q125" i="11"/>
  <c r="H185" i="11" s="1"/>
  <c r="R125" i="11"/>
  <c r="E124" i="11"/>
  <c r="F124" i="11"/>
  <c r="G124" i="11"/>
  <c r="H124" i="11"/>
  <c r="I124" i="11"/>
  <c r="J124" i="11"/>
  <c r="K124" i="11"/>
  <c r="L124" i="11"/>
  <c r="M124" i="11"/>
  <c r="N124" i="11"/>
  <c r="O124" i="11"/>
  <c r="Q124" i="11"/>
  <c r="H184" i="11" s="1"/>
  <c r="R124" i="11"/>
  <c r="E123" i="11"/>
  <c r="F123" i="11"/>
  <c r="G123" i="11"/>
  <c r="H123" i="11"/>
  <c r="I123" i="11"/>
  <c r="J123" i="11"/>
  <c r="K123" i="11"/>
  <c r="L123" i="11"/>
  <c r="M123" i="11"/>
  <c r="N123" i="11"/>
  <c r="O123" i="11"/>
  <c r="Q123" i="11"/>
  <c r="H183" i="11" s="1"/>
  <c r="R123" i="11"/>
  <c r="B133" i="11"/>
  <c r="B132" i="11"/>
  <c r="B131" i="11"/>
  <c r="B130" i="11"/>
  <c r="B129" i="11"/>
  <c r="B128" i="11"/>
  <c r="B127" i="11"/>
  <c r="B126" i="11"/>
  <c r="B125" i="11"/>
  <c r="B124" i="11"/>
  <c r="B123" i="11"/>
  <c r="E113" i="11"/>
  <c r="F113" i="11"/>
  <c r="G113" i="11"/>
  <c r="H113" i="11"/>
  <c r="H113" i="25" s="1"/>
  <c r="I113" i="11"/>
  <c r="I113" i="25" s="1"/>
  <c r="J113" i="11"/>
  <c r="K113" i="11"/>
  <c r="L113" i="11"/>
  <c r="M113" i="11"/>
  <c r="N113" i="11"/>
  <c r="O113" i="11"/>
  <c r="Q113" i="11"/>
  <c r="G193" i="11" s="1"/>
  <c r="R113" i="11"/>
  <c r="E112" i="11"/>
  <c r="F112" i="11"/>
  <c r="G112" i="11"/>
  <c r="H112" i="11"/>
  <c r="I112" i="11"/>
  <c r="J112" i="11"/>
  <c r="K112" i="11"/>
  <c r="L112" i="11"/>
  <c r="M112" i="11"/>
  <c r="N112" i="11"/>
  <c r="O112" i="11"/>
  <c r="Q112" i="11"/>
  <c r="G192" i="11" s="1"/>
  <c r="R112" i="11"/>
  <c r="E111" i="11"/>
  <c r="F111" i="11"/>
  <c r="G111" i="11"/>
  <c r="H111" i="11"/>
  <c r="I111" i="11"/>
  <c r="J111" i="11"/>
  <c r="K111" i="11"/>
  <c r="L111" i="11"/>
  <c r="M111" i="11"/>
  <c r="N111" i="11"/>
  <c r="O111" i="11"/>
  <c r="Q111" i="11"/>
  <c r="G191" i="11" s="1"/>
  <c r="R111" i="11"/>
  <c r="E110" i="11"/>
  <c r="F110" i="11"/>
  <c r="G110" i="11"/>
  <c r="H110" i="11"/>
  <c r="I110" i="11"/>
  <c r="J110" i="11"/>
  <c r="K110" i="11"/>
  <c r="L110" i="11"/>
  <c r="M110" i="11"/>
  <c r="N110" i="11"/>
  <c r="O110" i="11"/>
  <c r="Q110" i="11"/>
  <c r="G190" i="11" s="1"/>
  <c r="R110" i="11"/>
  <c r="E109" i="11"/>
  <c r="F109" i="11"/>
  <c r="G109" i="11"/>
  <c r="H109" i="11"/>
  <c r="I109" i="11"/>
  <c r="J109" i="11"/>
  <c r="K109" i="11"/>
  <c r="L109" i="11"/>
  <c r="M109" i="11"/>
  <c r="N109" i="11"/>
  <c r="O109" i="11"/>
  <c r="Q109" i="11"/>
  <c r="G189" i="11" s="1"/>
  <c r="R109" i="11"/>
  <c r="E108" i="11"/>
  <c r="F108" i="11"/>
  <c r="G108" i="11"/>
  <c r="H108" i="11"/>
  <c r="I108" i="11"/>
  <c r="J108" i="11"/>
  <c r="K108" i="11"/>
  <c r="L108" i="11"/>
  <c r="M108" i="11"/>
  <c r="N108" i="11"/>
  <c r="O108" i="11"/>
  <c r="Q108" i="11"/>
  <c r="G188" i="11" s="1"/>
  <c r="R108" i="11"/>
  <c r="E107" i="11"/>
  <c r="F107" i="11"/>
  <c r="G107" i="11"/>
  <c r="H107" i="11"/>
  <c r="I107" i="11"/>
  <c r="J107" i="11"/>
  <c r="K107" i="11"/>
  <c r="L107" i="11"/>
  <c r="M107" i="11"/>
  <c r="N107" i="11"/>
  <c r="O107" i="11"/>
  <c r="Q107" i="11"/>
  <c r="G187" i="11" s="1"/>
  <c r="R107" i="11"/>
  <c r="E106" i="11"/>
  <c r="F106" i="11"/>
  <c r="G106" i="11"/>
  <c r="H106" i="11"/>
  <c r="I106" i="11"/>
  <c r="J106" i="11"/>
  <c r="K106" i="11"/>
  <c r="L106" i="11"/>
  <c r="M106" i="11"/>
  <c r="N106" i="11"/>
  <c r="O106" i="11"/>
  <c r="Q106" i="11"/>
  <c r="G186" i="11" s="1"/>
  <c r="R106" i="11"/>
  <c r="E105" i="11"/>
  <c r="F105" i="11"/>
  <c r="G105" i="11"/>
  <c r="H105" i="11"/>
  <c r="I105" i="11"/>
  <c r="J105" i="11"/>
  <c r="K105" i="11"/>
  <c r="L105" i="11"/>
  <c r="M105" i="11"/>
  <c r="N105" i="11"/>
  <c r="O105" i="11"/>
  <c r="Q105" i="11"/>
  <c r="G185" i="11" s="1"/>
  <c r="R105" i="11"/>
  <c r="E104" i="11"/>
  <c r="F104" i="11"/>
  <c r="G104" i="11"/>
  <c r="H104" i="11"/>
  <c r="I104" i="11"/>
  <c r="J104" i="11"/>
  <c r="K104" i="11"/>
  <c r="L104" i="11"/>
  <c r="M104" i="11"/>
  <c r="N104" i="11"/>
  <c r="O104" i="11"/>
  <c r="Q104" i="11"/>
  <c r="G184" i="11" s="1"/>
  <c r="R104" i="11"/>
  <c r="E103" i="11"/>
  <c r="F103" i="11"/>
  <c r="G103" i="11"/>
  <c r="H103" i="11"/>
  <c r="I103" i="11"/>
  <c r="J103" i="11"/>
  <c r="K103" i="11"/>
  <c r="L103" i="11"/>
  <c r="M103" i="11"/>
  <c r="N103" i="11"/>
  <c r="O103" i="11"/>
  <c r="Q103" i="11"/>
  <c r="G183" i="11" s="1"/>
  <c r="R103" i="11"/>
  <c r="B113" i="11"/>
  <c r="B112" i="11"/>
  <c r="B111" i="11"/>
  <c r="B110" i="11"/>
  <c r="B109" i="11"/>
  <c r="B108" i="11"/>
  <c r="B107" i="11"/>
  <c r="B106" i="11"/>
  <c r="B105" i="11"/>
  <c r="B104" i="11"/>
  <c r="B103" i="11"/>
  <c r="E93" i="11"/>
  <c r="F93" i="11"/>
  <c r="G93" i="11"/>
  <c r="H93" i="11"/>
  <c r="I93" i="11"/>
  <c r="J93" i="11"/>
  <c r="K93" i="11"/>
  <c r="L93" i="11"/>
  <c r="M93" i="11"/>
  <c r="N93" i="11"/>
  <c r="O93" i="11"/>
  <c r="Q93" i="11"/>
  <c r="F193" i="11" s="1"/>
  <c r="R93" i="11"/>
  <c r="E92" i="11"/>
  <c r="F92" i="11"/>
  <c r="G92" i="11"/>
  <c r="H92" i="11"/>
  <c r="I92" i="11"/>
  <c r="J92" i="11"/>
  <c r="K92" i="11"/>
  <c r="L92" i="11"/>
  <c r="M92" i="11"/>
  <c r="N92" i="11"/>
  <c r="O92" i="11"/>
  <c r="Q92" i="11"/>
  <c r="F192" i="11" s="1"/>
  <c r="R92" i="11"/>
  <c r="E91" i="11"/>
  <c r="F91" i="11"/>
  <c r="G91" i="11"/>
  <c r="H91" i="11"/>
  <c r="I91" i="11"/>
  <c r="J91" i="11"/>
  <c r="K91" i="11"/>
  <c r="L91" i="11"/>
  <c r="M91" i="11"/>
  <c r="N91" i="11"/>
  <c r="O91" i="11"/>
  <c r="Q91" i="11"/>
  <c r="F191" i="11" s="1"/>
  <c r="R91" i="11"/>
  <c r="R91" i="27" s="1"/>
  <c r="E90" i="11"/>
  <c r="F90" i="11"/>
  <c r="G90" i="11"/>
  <c r="H90" i="11"/>
  <c r="I90" i="11"/>
  <c r="J90" i="11"/>
  <c r="K90" i="11"/>
  <c r="L90" i="11"/>
  <c r="M90" i="11"/>
  <c r="N90" i="11"/>
  <c r="O90" i="11"/>
  <c r="Q90" i="11"/>
  <c r="F190" i="11" s="1"/>
  <c r="R90" i="11"/>
  <c r="E89" i="11"/>
  <c r="F89" i="11"/>
  <c r="G89" i="11"/>
  <c r="H89" i="11"/>
  <c r="I89" i="11"/>
  <c r="J89" i="11"/>
  <c r="K89" i="11"/>
  <c r="L89" i="11"/>
  <c r="M89" i="11"/>
  <c r="N89" i="11"/>
  <c r="O89" i="11"/>
  <c r="Q89" i="11"/>
  <c r="F189" i="11" s="1"/>
  <c r="R89" i="11"/>
  <c r="E88" i="11"/>
  <c r="F88" i="11"/>
  <c r="G88" i="11"/>
  <c r="H88" i="11"/>
  <c r="I88" i="11"/>
  <c r="J88" i="11"/>
  <c r="K88" i="11"/>
  <c r="L88" i="11"/>
  <c r="M88" i="11"/>
  <c r="N88" i="11"/>
  <c r="O88" i="11"/>
  <c r="Q88" i="11"/>
  <c r="F188" i="11" s="1"/>
  <c r="R88" i="11"/>
  <c r="E87" i="11"/>
  <c r="F87" i="11"/>
  <c r="G87" i="11"/>
  <c r="H87" i="11"/>
  <c r="I87" i="11"/>
  <c r="J87" i="11"/>
  <c r="K87" i="11"/>
  <c r="L87" i="11"/>
  <c r="M87" i="11"/>
  <c r="N87" i="11"/>
  <c r="O87" i="11"/>
  <c r="Q87" i="11"/>
  <c r="F187" i="11" s="1"/>
  <c r="R87" i="11"/>
  <c r="R87" i="27" s="1"/>
  <c r="E86" i="11"/>
  <c r="F86" i="11"/>
  <c r="G86" i="11"/>
  <c r="H86" i="11"/>
  <c r="I86" i="11"/>
  <c r="J86" i="11"/>
  <c r="K86" i="11"/>
  <c r="L86" i="11"/>
  <c r="M86" i="11"/>
  <c r="N86" i="11"/>
  <c r="O86" i="11"/>
  <c r="Q86" i="11"/>
  <c r="F186" i="11" s="1"/>
  <c r="R86" i="11"/>
  <c r="E85" i="11"/>
  <c r="F85" i="11"/>
  <c r="G85" i="11"/>
  <c r="H85" i="11"/>
  <c r="I85" i="11"/>
  <c r="J85" i="11"/>
  <c r="K85" i="11"/>
  <c r="L85" i="11"/>
  <c r="M85" i="11"/>
  <c r="N85" i="11"/>
  <c r="O85" i="11"/>
  <c r="Q85" i="11"/>
  <c r="F185" i="11" s="1"/>
  <c r="R85" i="11"/>
  <c r="E84" i="11"/>
  <c r="F84" i="11"/>
  <c r="G84" i="11"/>
  <c r="H84" i="11"/>
  <c r="I84" i="11"/>
  <c r="J84" i="11"/>
  <c r="K84" i="11"/>
  <c r="L84" i="11"/>
  <c r="M84" i="11"/>
  <c r="N84" i="11"/>
  <c r="O84" i="11"/>
  <c r="Q84" i="11"/>
  <c r="F184" i="11" s="1"/>
  <c r="R84" i="11"/>
  <c r="E83" i="11"/>
  <c r="F83" i="11"/>
  <c r="G83" i="11"/>
  <c r="H83" i="11"/>
  <c r="I83" i="11"/>
  <c r="J83" i="11"/>
  <c r="K83" i="11"/>
  <c r="L83" i="11"/>
  <c r="M83" i="11"/>
  <c r="N83" i="11"/>
  <c r="O83" i="11"/>
  <c r="Q83" i="11"/>
  <c r="F183" i="11" s="1"/>
  <c r="R83" i="11"/>
  <c r="B93" i="11"/>
  <c r="B92" i="11"/>
  <c r="B91" i="11"/>
  <c r="B90" i="11"/>
  <c r="B89" i="11"/>
  <c r="B88" i="11"/>
  <c r="B87" i="11"/>
  <c r="B86" i="11"/>
  <c r="B85" i="11"/>
  <c r="B84" i="11"/>
  <c r="B83" i="11"/>
  <c r="E73" i="11"/>
  <c r="F73" i="11"/>
  <c r="G73" i="11"/>
  <c r="H73" i="11"/>
  <c r="H73" i="25" s="1"/>
  <c r="I73" i="11"/>
  <c r="I73" i="25" s="1"/>
  <c r="J73" i="11"/>
  <c r="K73" i="11"/>
  <c r="L73" i="11"/>
  <c r="M73" i="11"/>
  <c r="N73" i="11"/>
  <c r="O73" i="11"/>
  <c r="Q73" i="11"/>
  <c r="E193" i="11" s="1"/>
  <c r="R73" i="11"/>
  <c r="R73" i="27" s="1"/>
  <c r="E72" i="11"/>
  <c r="F72" i="11"/>
  <c r="G72" i="11"/>
  <c r="H72" i="11"/>
  <c r="I72" i="11"/>
  <c r="J72" i="11"/>
  <c r="K72" i="11"/>
  <c r="L72" i="11"/>
  <c r="M72" i="11"/>
  <c r="N72" i="11"/>
  <c r="O72" i="11"/>
  <c r="Q72" i="11"/>
  <c r="E192" i="11" s="1"/>
  <c r="R72" i="11"/>
  <c r="E71" i="11"/>
  <c r="F71" i="11"/>
  <c r="G71" i="11"/>
  <c r="H71" i="11"/>
  <c r="I71" i="11"/>
  <c r="J71" i="11"/>
  <c r="K71" i="11"/>
  <c r="L71" i="11"/>
  <c r="M71" i="11"/>
  <c r="N71" i="11"/>
  <c r="O71" i="11"/>
  <c r="Q71" i="11"/>
  <c r="E191" i="11" s="1"/>
  <c r="R71" i="11"/>
  <c r="E70" i="11"/>
  <c r="F70" i="11"/>
  <c r="G70" i="11"/>
  <c r="H70" i="11"/>
  <c r="I70" i="11"/>
  <c r="J70" i="11"/>
  <c r="K70" i="11"/>
  <c r="L70" i="11"/>
  <c r="M70" i="11"/>
  <c r="N70" i="11"/>
  <c r="O70" i="11"/>
  <c r="Q70" i="11"/>
  <c r="E190" i="11" s="1"/>
  <c r="R70" i="11"/>
  <c r="E69" i="11"/>
  <c r="F69" i="11"/>
  <c r="G69" i="11"/>
  <c r="H69" i="11"/>
  <c r="I69" i="11"/>
  <c r="J69" i="11"/>
  <c r="K69" i="11"/>
  <c r="L69" i="11"/>
  <c r="M69" i="11"/>
  <c r="N69" i="11"/>
  <c r="O69" i="11"/>
  <c r="Q69" i="11"/>
  <c r="E189" i="11" s="1"/>
  <c r="R69" i="11"/>
  <c r="R69" i="27" s="1"/>
  <c r="E68" i="11"/>
  <c r="F68" i="11"/>
  <c r="G68" i="11"/>
  <c r="H68" i="11"/>
  <c r="I68" i="11"/>
  <c r="J68" i="11"/>
  <c r="K68" i="11"/>
  <c r="L68" i="11"/>
  <c r="M68" i="11"/>
  <c r="N68" i="11"/>
  <c r="O68" i="11"/>
  <c r="Q68" i="11"/>
  <c r="E188" i="11" s="1"/>
  <c r="R68" i="11"/>
  <c r="E67" i="11"/>
  <c r="F67" i="11"/>
  <c r="G67" i="11"/>
  <c r="H67" i="11"/>
  <c r="I67" i="11"/>
  <c r="J67" i="11"/>
  <c r="K67" i="11"/>
  <c r="L67" i="11"/>
  <c r="M67" i="11"/>
  <c r="N67" i="11"/>
  <c r="O67" i="11"/>
  <c r="Q67" i="11"/>
  <c r="E187" i="11" s="1"/>
  <c r="R67" i="11"/>
  <c r="E66" i="11"/>
  <c r="F66" i="11"/>
  <c r="G66" i="11"/>
  <c r="H66" i="11"/>
  <c r="I66" i="11"/>
  <c r="J66" i="11"/>
  <c r="K66" i="11"/>
  <c r="L66" i="11"/>
  <c r="M66" i="11"/>
  <c r="N66" i="11"/>
  <c r="O66" i="11"/>
  <c r="Q66" i="11"/>
  <c r="R66" i="11"/>
  <c r="E65" i="11"/>
  <c r="F65" i="11"/>
  <c r="G65" i="11"/>
  <c r="H65" i="11"/>
  <c r="I65" i="11"/>
  <c r="J65" i="11"/>
  <c r="K65" i="11"/>
  <c r="L65" i="11"/>
  <c r="M65" i="11"/>
  <c r="N65" i="11"/>
  <c r="O65" i="11"/>
  <c r="Q65" i="11"/>
  <c r="E185" i="11" s="1"/>
  <c r="R65" i="11"/>
  <c r="R65" i="27" s="1"/>
  <c r="E64" i="11"/>
  <c r="E64" i="27" s="1"/>
  <c r="F64" i="11"/>
  <c r="G64" i="11"/>
  <c r="H64" i="11"/>
  <c r="I64" i="11"/>
  <c r="J64" i="11"/>
  <c r="K64" i="11"/>
  <c r="L64" i="11"/>
  <c r="M64" i="11"/>
  <c r="N64" i="11"/>
  <c r="O64" i="11"/>
  <c r="Q64" i="11"/>
  <c r="E184" i="11" s="1"/>
  <c r="R64" i="11"/>
  <c r="E63" i="11"/>
  <c r="F63" i="11"/>
  <c r="G63" i="11"/>
  <c r="H63" i="11"/>
  <c r="I63" i="11"/>
  <c r="J63" i="11"/>
  <c r="K63" i="11"/>
  <c r="L63" i="11"/>
  <c r="M63" i="11"/>
  <c r="N63" i="11"/>
  <c r="O63" i="11"/>
  <c r="Q63" i="11"/>
  <c r="E183" i="11" s="1"/>
  <c r="R63" i="11"/>
  <c r="B73" i="11"/>
  <c r="B72" i="11"/>
  <c r="B71" i="11"/>
  <c r="B70" i="11"/>
  <c r="B69" i="11"/>
  <c r="B68" i="11"/>
  <c r="B67" i="11"/>
  <c r="B66" i="11"/>
  <c r="B65" i="11"/>
  <c r="B64" i="11"/>
  <c r="B63" i="11"/>
  <c r="E53" i="11"/>
  <c r="F53" i="11"/>
  <c r="G53" i="11"/>
  <c r="H53" i="11"/>
  <c r="H53" i="25" s="1"/>
  <c r="I53" i="11"/>
  <c r="I53" i="25" s="1"/>
  <c r="J53" i="11"/>
  <c r="K53" i="11"/>
  <c r="L53" i="11"/>
  <c r="M53" i="11"/>
  <c r="N53" i="11"/>
  <c r="O53" i="11"/>
  <c r="Q53" i="11"/>
  <c r="D193" i="11" s="1"/>
  <c r="R53" i="11"/>
  <c r="E52" i="11"/>
  <c r="F52" i="11"/>
  <c r="G52" i="11"/>
  <c r="H52" i="11"/>
  <c r="I52" i="11"/>
  <c r="J52" i="11"/>
  <c r="K52" i="11"/>
  <c r="L52" i="11"/>
  <c r="M52" i="11"/>
  <c r="N52" i="11"/>
  <c r="O52" i="11"/>
  <c r="Q52" i="11"/>
  <c r="D192" i="11" s="1"/>
  <c r="R52" i="11"/>
  <c r="E51" i="11"/>
  <c r="F51" i="11"/>
  <c r="G51" i="11"/>
  <c r="H51" i="11"/>
  <c r="I51" i="11"/>
  <c r="J51" i="11"/>
  <c r="K51" i="11"/>
  <c r="L51" i="11"/>
  <c r="M51" i="11"/>
  <c r="N51" i="11"/>
  <c r="O51" i="11"/>
  <c r="Q51" i="11"/>
  <c r="D191" i="11" s="1"/>
  <c r="R51" i="11"/>
  <c r="E50" i="11"/>
  <c r="F50" i="11"/>
  <c r="G50" i="11"/>
  <c r="H50" i="11"/>
  <c r="I50" i="11"/>
  <c r="J50" i="11"/>
  <c r="K50" i="11"/>
  <c r="L50" i="11"/>
  <c r="M50" i="11"/>
  <c r="N50" i="11"/>
  <c r="O50" i="11"/>
  <c r="Q50" i="11"/>
  <c r="D190" i="11" s="1"/>
  <c r="R50" i="11"/>
  <c r="E49" i="11"/>
  <c r="F49" i="11"/>
  <c r="G49" i="11"/>
  <c r="H49" i="11"/>
  <c r="I49" i="11"/>
  <c r="J49" i="11"/>
  <c r="K49" i="11"/>
  <c r="L49" i="11"/>
  <c r="M49" i="11"/>
  <c r="N49" i="11"/>
  <c r="O49" i="11"/>
  <c r="Q49" i="11"/>
  <c r="D189" i="11" s="1"/>
  <c r="R49" i="11"/>
  <c r="E48" i="11"/>
  <c r="F48" i="11"/>
  <c r="G48" i="11"/>
  <c r="G48" i="27" s="1"/>
  <c r="H48" i="11"/>
  <c r="I48" i="11"/>
  <c r="J48" i="11"/>
  <c r="K48" i="11"/>
  <c r="K48" i="27" s="1"/>
  <c r="L48" i="11"/>
  <c r="M48" i="11"/>
  <c r="N48" i="11"/>
  <c r="O48" i="11"/>
  <c r="Q48" i="11"/>
  <c r="D188" i="11" s="1"/>
  <c r="R48" i="11"/>
  <c r="E47" i="11"/>
  <c r="F47" i="11"/>
  <c r="G47" i="11"/>
  <c r="H47" i="11"/>
  <c r="I47" i="11"/>
  <c r="J47" i="11"/>
  <c r="K47" i="11"/>
  <c r="L47" i="11"/>
  <c r="M47" i="11"/>
  <c r="N47" i="11"/>
  <c r="O47" i="11"/>
  <c r="Q47" i="11"/>
  <c r="D187" i="11" s="1"/>
  <c r="R47" i="11"/>
  <c r="E46" i="11"/>
  <c r="F46" i="11"/>
  <c r="G46" i="11"/>
  <c r="H46" i="11"/>
  <c r="H46" i="27" s="1"/>
  <c r="I46" i="11"/>
  <c r="J46" i="11"/>
  <c r="K46" i="11"/>
  <c r="L46" i="11"/>
  <c r="M46" i="11"/>
  <c r="N46" i="11"/>
  <c r="O46" i="11"/>
  <c r="Q46" i="11"/>
  <c r="D186" i="11" s="1"/>
  <c r="R46" i="11"/>
  <c r="E45" i="11"/>
  <c r="F45" i="11"/>
  <c r="G45" i="11"/>
  <c r="H45" i="11"/>
  <c r="I45" i="11"/>
  <c r="J45" i="11"/>
  <c r="K45" i="11"/>
  <c r="L45" i="11"/>
  <c r="M45" i="11"/>
  <c r="N45" i="11"/>
  <c r="O45" i="11"/>
  <c r="Q45" i="11"/>
  <c r="D185" i="11" s="1"/>
  <c r="R45" i="11"/>
  <c r="E44" i="11"/>
  <c r="F44" i="11"/>
  <c r="G44" i="11"/>
  <c r="H44" i="11"/>
  <c r="I44" i="11"/>
  <c r="J44" i="11"/>
  <c r="K44" i="11"/>
  <c r="L44" i="11"/>
  <c r="M44" i="11"/>
  <c r="M44" i="27" s="1"/>
  <c r="N44" i="11"/>
  <c r="O44" i="11"/>
  <c r="Q44" i="11"/>
  <c r="D184" i="11" s="1"/>
  <c r="R44" i="11"/>
  <c r="E43" i="11"/>
  <c r="F43" i="11"/>
  <c r="G43" i="11"/>
  <c r="H43" i="11"/>
  <c r="I43" i="11"/>
  <c r="J43" i="11"/>
  <c r="K43" i="11"/>
  <c r="L43" i="11"/>
  <c r="M43" i="11"/>
  <c r="N43" i="11"/>
  <c r="O43" i="11"/>
  <c r="Q43" i="11"/>
  <c r="D183" i="11" s="1"/>
  <c r="R43" i="11"/>
  <c r="B53" i="11"/>
  <c r="B52" i="11"/>
  <c r="B51" i="11"/>
  <c r="B50" i="11"/>
  <c r="B49" i="11"/>
  <c r="B48" i="11"/>
  <c r="B47" i="11"/>
  <c r="B46" i="11"/>
  <c r="B45" i="11"/>
  <c r="B44" i="11"/>
  <c r="B43" i="11"/>
  <c r="E33" i="11"/>
  <c r="F33" i="11"/>
  <c r="G33" i="11"/>
  <c r="H33" i="11"/>
  <c r="H33" i="25" s="1"/>
  <c r="I33" i="11"/>
  <c r="I33" i="25" s="1"/>
  <c r="J33" i="11"/>
  <c r="K33" i="11"/>
  <c r="L33" i="11"/>
  <c r="M33" i="11"/>
  <c r="N33" i="11"/>
  <c r="O33" i="11"/>
  <c r="Q33" i="11"/>
  <c r="C193" i="11" s="1"/>
  <c r="R33" i="11"/>
  <c r="E32" i="11"/>
  <c r="F32" i="11"/>
  <c r="G32" i="11"/>
  <c r="H32" i="11"/>
  <c r="I32" i="11"/>
  <c r="J32" i="11"/>
  <c r="K32" i="11"/>
  <c r="L32" i="11"/>
  <c r="M32" i="11"/>
  <c r="N32" i="11"/>
  <c r="O32" i="11"/>
  <c r="Q32" i="11"/>
  <c r="C192" i="11" s="1"/>
  <c r="R32" i="11"/>
  <c r="R32" i="27" s="1"/>
  <c r="E31" i="11"/>
  <c r="F31" i="11"/>
  <c r="G31" i="11"/>
  <c r="H31" i="11"/>
  <c r="I31" i="11"/>
  <c r="J31" i="11"/>
  <c r="K31" i="11"/>
  <c r="L31" i="11"/>
  <c r="M31" i="11"/>
  <c r="N31" i="11"/>
  <c r="O31" i="11"/>
  <c r="Q31" i="11"/>
  <c r="C191" i="11" s="1"/>
  <c r="R31" i="11"/>
  <c r="E30" i="11"/>
  <c r="F30" i="11"/>
  <c r="G30" i="11"/>
  <c r="H30" i="11"/>
  <c r="I30" i="11"/>
  <c r="J30" i="11"/>
  <c r="K30" i="11"/>
  <c r="L30" i="11"/>
  <c r="M30" i="11"/>
  <c r="N30" i="11"/>
  <c r="O30" i="11"/>
  <c r="Q30" i="11"/>
  <c r="C190" i="11" s="1"/>
  <c r="R30" i="11"/>
  <c r="E29" i="11"/>
  <c r="F29" i="11"/>
  <c r="G29" i="11"/>
  <c r="H29" i="11"/>
  <c r="I29" i="11"/>
  <c r="J29" i="11"/>
  <c r="K29" i="11"/>
  <c r="L29" i="11"/>
  <c r="M29" i="11"/>
  <c r="N29" i="11"/>
  <c r="O29" i="11"/>
  <c r="Q29" i="11"/>
  <c r="C189" i="11" s="1"/>
  <c r="R29" i="11"/>
  <c r="E28" i="11"/>
  <c r="F28" i="11"/>
  <c r="G28" i="11"/>
  <c r="H28" i="11"/>
  <c r="I28" i="11"/>
  <c r="J28" i="11"/>
  <c r="K28" i="11"/>
  <c r="L28" i="11"/>
  <c r="M28" i="11"/>
  <c r="N28" i="11"/>
  <c r="O28" i="11"/>
  <c r="Q28" i="11"/>
  <c r="C188" i="11" s="1"/>
  <c r="R28" i="11"/>
  <c r="R28" i="27" s="1"/>
  <c r="E27" i="11"/>
  <c r="F27" i="11"/>
  <c r="G27" i="11"/>
  <c r="H27" i="11"/>
  <c r="I27" i="11"/>
  <c r="J27" i="11"/>
  <c r="K27" i="11"/>
  <c r="L27" i="11"/>
  <c r="M27" i="11"/>
  <c r="N27" i="11"/>
  <c r="O27" i="11"/>
  <c r="Q27" i="11"/>
  <c r="C187" i="11" s="1"/>
  <c r="R27" i="11"/>
  <c r="E26" i="11"/>
  <c r="F26" i="11"/>
  <c r="G26" i="11"/>
  <c r="H26" i="11"/>
  <c r="I26" i="11"/>
  <c r="J26" i="11"/>
  <c r="K26" i="11"/>
  <c r="L26" i="11"/>
  <c r="M26" i="11"/>
  <c r="N26" i="11"/>
  <c r="O26" i="11"/>
  <c r="Q26" i="11"/>
  <c r="R26" i="11"/>
  <c r="E25" i="11"/>
  <c r="F25" i="11"/>
  <c r="G25" i="11"/>
  <c r="H25" i="11"/>
  <c r="I25" i="11"/>
  <c r="J25" i="11"/>
  <c r="K25" i="11"/>
  <c r="L25" i="11"/>
  <c r="M25" i="11"/>
  <c r="N25" i="11"/>
  <c r="O25" i="11"/>
  <c r="Q25" i="11"/>
  <c r="C185" i="11" s="1"/>
  <c r="R25" i="11"/>
  <c r="E24" i="11"/>
  <c r="E24" i="27" s="1"/>
  <c r="F24" i="11"/>
  <c r="G24" i="11"/>
  <c r="H24" i="11"/>
  <c r="I24" i="11"/>
  <c r="J24" i="11"/>
  <c r="K24" i="11"/>
  <c r="L24" i="11"/>
  <c r="M24" i="11"/>
  <c r="N24" i="11"/>
  <c r="O24" i="11"/>
  <c r="Q24" i="11"/>
  <c r="C184" i="11" s="1"/>
  <c r="R24" i="11"/>
  <c r="R24" i="27" s="1"/>
  <c r="E23" i="11"/>
  <c r="F23" i="11"/>
  <c r="G23" i="11"/>
  <c r="H23" i="11"/>
  <c r="I23" i="11"/>
  <c r="J23" i="11"/>
  <c r="K23" i="11"/>
  <c r="L23" i="11"/>
  <c r="M23" i="11"/>
  <c r="N23" i="11"/>
  <c r="O23" i="11"/>
  <c r="Q23" i="11"/>
  <c r="C183" i="11" s="1"/>
  <c r="R23" i="11"/>
  <c r="B33" i="11"/>
  <c r="B32" i="11"/>
  <c r="B31" i="11"/>
  <c r="B30" i="11"/>
  <c r="B29" i="11"/>
  <c r="B28" i="11"/>
  <c r="B27" i="11"/>
  <c r="B26" i="11"/>
  <c r="B25" i="11"/>
  <c r="B24" i="11"/>
  <c r="B23" i="11"/>
  <c r="E13" i="11"/>
  <c r="F13" i="11"/>
  <c r="G13" i="11"/>
  <c r="H13" i="11"/>
  <c r="I13" i="11"/>
  <c r="J13" i="11"/>
  <c r="K13" i="11"/>
  <c r="L13" i="11"/>
  <c r="M13" i="11"/>
  <c r="N13" i="11"/>
  <c r="O13" i="11"/>
  <c r="Q13" i="11"/>
  <c r="B193" i="11" s="1"/>
  <c r="R13" i="11"/>
  <c r="B13" i="11"/>
  <c r="E12" i="11"/>
  <c r="F12" i="11"/>
  <c r="G12" i="11"/>
  <c r="H12" i="11"/>
  <c r="I12" i="11"/>
  <c r="J12" i="11"/>
  <c r="K12" i="11"/>
  <c r="L12" i="11"/>
  <c r="M12" i="11"/>
  <c r="N12" i="11"/>
  <c r="O12" i="11"/>
  <c r="Q12" i="11"/>
  <c r="B192" i="11" s="1"/>
  <c r="R12" i="11"/>
  <c r="B12" i="11"/>
  <c r="E11" i="11"/>
  <c r="F11" i="11"/>
  <c r="G11" i="11"/>
  <c r="H11" i="11"/>
  <c r="I11" i="11"/>
  <c r="J11" i="11"/>
  <c r="K11" i="11"/>
  <c r="L11" i="11"/>
  <c r="M11" i="11"/>
  <c r="N11" i="11"/>
  <c r="O11" i="11"/>
  <c r="Q11" i="11"/>
  <c r="B191" i="11" s="1"/>
  <c r="R11" i="11"/>
  <c r="B11" i="11"/>
  <c r="E10" i="11"/>
  <c r="F10" i="11"/>
  <c r="G10" i="11"/>
  <c r="H10" i="11"/>
  <c r="I10" i="11"/>
  <c r="J10" i="11"/>
  <c r="K10" i="11"/>
  <c r="L10" i="11"/>
  <c r="M10" i="11"/>
  <c r="N10" i="11"/>
  <c r="O10" i="11"/>
  <c r="Q10" i="11"/>
  <c r="B190" i="11" s="1"/>
  <c r="R10" i="11"/>
  <c r="B10" i="11"/>
  <c r="E9" i="11"/>
  <c r="F9" i="11"/>
  <c r="G9" i="11"/>
  <c r="H9" i="11"/>
  <c r="I9" i="11"/>
  <c r="J9" i="11"/>
  <c r="K9" i="11"/>
  <c r="L9" i="11"/>
  <c r="M9" i="11"/>
  <c r="N9" i="11"/>
  <c r="O9" i="11"/>
  <c r="Q9" i="11"/>
  <c r="B189" i="11" s="1"/>
  <c r="R9" i="11"/>
  <c r="B9" i="11"/>
  <c r="E8" i="11"/>
  <c r="F8" i="11"/>
  <c r="G8" i="11"/>
  <c r="H8" i="11"/>
  <c r="I8" i="11"/>
  <c r="J8" i="11"/>
  <c r="K8" i="11"/>
  <c r="L8" i="11"/>
  <c r="M8" i="11"/>
  <c r="N8" i="11"/>
  <c r="O8" i="11"/>
  <c r="Q8" i="11"/>
  <c r="B188" i="11" s="1"/>
  <c r="R8" i="11"/>
  <c r="B8" i="11"/>
  <c r="E7" i="11"/>
  <c r="F7" i="11"/>
  <c r="G7" i="11"/>
  <c r="H7" i="11"/>
  <c r="I7" i="11"/>
  <c r="J7" i="11"/>
  <c r="K7" i="11"/>
  <c r="L7" i="11"/>
  <c r="M7" i="11"/>
  <c r="N7" i="11"/>
  <c r="O7" i="11"/>
  <c r="Q7" i="11"/>
  <c r="B187" i="11" s="1"/>
  <c r="R7" i="11"/>
  <c r="B7" i="11"/>
  <c r="E6" i="11"/>
  <c r="F6" i="11"/>
  <c r="G6" i="11"/>
  <c r="H6" i="11"/>
  <c r="I6" i="11"/>
  <c r="J6" i="11"/>
  <c r="K6" i="11"/>
  <c r="L6" i="11"/>
  <c r="M6" i="11"/>
  <c r="N6" i="11"/>
  <c r="O6" i="11"/>
  <c r="Q6" i="11"/>
  <c r="B186" i="11" s="1"/>
  <c r="R6" i="11"/>
  <c r="B6" i="11"/>
  <c r="E5" i="11"/>
  <c r="F5" i="11"/>
  <c r="G5" i="11"/>
  <c r="H5" i="11"/>
  <c r="I5" i="11"/>
  <c r="J5" i="11"/>
  <c r="K5" i="11"/>
  <c r="L5" i="11"/>
  <c r="M5" i="11"/>
  <c r="N5" i="11"/>
  <c r="O5" i="11"/>
  <c r="Q5" i="11"/>
  <c r="B185" i="11" s="1"/>
  <c r="R5" i="11"/>
  <c r="E4" i="11"/>
  <c r="F4" i="11"/>
  <c r="G4" i="11"/>
  <c r="H4" i="11"/>
  <c r="I4" i="11"/>
  <c r="J4" i="11"/>
  <c r="K4" i="11"/>
  <c r="L4" i="11"/>
  <c r="M4" i="11"/>
  <c r="N4" i="11"/>
  <c r="O4" i="11"/>
  <c r="Q4" i="11"/>
  <c r="B184" i="11" s="1"/>
  <c r="R4" i="11"/>
  <c r="B5" i="11"/>
  <c r="B4" i="11"/>
  <c r="R3" i="11"/>
  <c r="Q3" i="11"/>
  <c r="B183" i="11" s="1"/>
  <c r="F3" i="11"/>
  <c r="G3" i="11"/>
  <c r="H3" i="11"/>
  <c r="I3" i="11"/>
  <c r="J3" i="11"/>
  <c r="K3" i="11"/>
  <c r="L3" i="11"/>
  <c r="M3" i="11"/>
  <c r="N3" i="11"/>
  <c r="O3" i="11"/>
  <c r="E3" i="11"/>
  <c r="B3" i="11"/>
  <c r="R104" i="27" l="1"/>
  <c r="R108" i="27"/>
  <c r="R112" i="27"/>
  <c r="H93" i="25"/>
  <c r="H93" i="27"/>
  <c r="I93" i="25"/>
  <c r="I93" i="27"/>
  <c r="R106" i="27"/>
  <c r="R110" i="27"/>
  <c r="R67" i="27"/>
  <c r="R71" i="27"/>
  <c r="R85" i="27"/>
  <c r="R89" i="27"/>
  <c r="R93" i="27"/>
  <c r="R125" i="27"/>
  <c r="R129" i="27"/>
  <c r="R133" i="27"/>
  <c r="B183" i="27"/>
  <c r="H184" i="22"/>
  <c r="H184" i="27" s="1"/>
  <c r="E184" i="22"/>
  <c r="E184" i="27" s="1"/>
  <c r="R31" i="27"/>
  <c r="R68" i="27"/>
  <c r="R72" i="27"/>
  <c r="R86" i="27"/>
  <c r="R90" i="27"/>
  <c r="R126" i="27"/>
  <c r="R130" i="27"/>
  <c r="R25" i="27"/>
  <c r="R29" i="27"/>
  <c r="R33" i="27"/>
  <c r="R109" i="27"/>
  <c r="R113" i="27"/>
  <c r="E191" i="22"/>
  <c r="E191" i="27" s="1"/>
  <c r="F191" i="22"/>
  <c r="F191" i="27" s="1"/>
  <c r="G190" i="22"/>
  <c r="G190" i="27" s="1"/>
  <c r="G192" i="22"/>
  <c r="G192" i="27" s="1"/>
  <c r="H191" i="22"/>
  <c r="H191" i="27" s="1"/>
  <c r="H193" i="22"/>
  <c r="H53" i="27" s="1"/>
  <c r="E190" i="22"/>
  <c r="E190" i="27" s="1"/>
  <c r="E192" i="22"/>
  <c r="E192" i="27" s="1"/>
  <c r="F190" i="22"/>
  <c r="F190" i="27" s="1"/>
  <c r="F192" i="22"/>
  <c r="F192" i="27" s="1"/>
  <c r="G183" i="22"/>
  <c r="G183" i="27" s="1"/>
  <c r="G189" i="22"/>
  <c r="G189" i="27" s="1"/>
  <c r="G191" i="22"/>
  <c r="G191" i="27" s="1"/>
  <c r="G193" i="22"/>
  <c r="G193" i="27" s="1"/>
  <c r="H190" i="22"/>
  <c r="H190" i="27" s="1"/>
  <c r="H192" i="22"/>
  <c r="H192" i="27" s="1"/>
  <c r="E189" i="22"/>
  <c r="E189" i="27" s="1"/>
  <c r="F189" i="22"/>
  <c r="F189" i="27" s="1"/>
  <c r="F193" i="22"/>
  <c r="F193" i="27" s="1"/>
  <c r="L106" i="27"/>
  <c r="C184" i="22"/>
  <c r="C184" i="27" s="1"/>
  <c r="C190" i="22"/>
  <c r="C190" i="27" s="1"/>
  <c r="C192" i="22"/>
  <c r="C192" i="27" s="1"/>
  <c r="D183" i="22"/>
  <c r="D183" i="27" s="1"/>
  <c r="D191" i="22"/>
  <c r="D191" i="27" s="1"/>
  <c r="D193" i="22"/>
  <c r="D193" i="27" s="1"/>
  <c r="E193" i="22"/>
  <c r="E193" i="27" s="1"/>
  <c r="G184" i="22"/>
  <c r="G184" i="27" s="1"/>
  <c r="H183" i="22"/>
  <c r="H183" i="27" s="1"/>
  <c r="H189" i="22"/>
  <c r="H189" i="27" s="1"/>
  <c r="C183" i="22"/>
  <c r="C183" i="27" s="1"/>
  <c r="C189" i="22"/>
  <c r="C189" i="27" s="1"/>
  <c r="C191" i="22"/>
  <c r="C191" i="27" s="1"/>
  <c r="C193" i="22"/>
  <c r="C193" i="27" s="1"/>
  <c r="D184" i="22"/>
  <c r="D184" i="27" s="1"/>
  <c r="D190" i="22"/>
  <c r="D190" i="27" s="1"/>
  <c r="D192" i="22"/>
  <c r="D192" i="27" s="1"/>
  <c r="E183" i="22"/>
  <c r="E183" i="27" s="1"/>
  <c r="F183" i="22"/>
  <c r="F183" i="27" s="1"/>
  <c r="E188" i="22"/>
  <c r="E188" i="27" s="1"/>
  <c r="F188" i="22"/>
  <c r="F188" i="27" s="1"/>
  <c r="H188" i="22"/>
  <c r="H188" i="27" s="1"/>
  <c r="C188" i="22"/>
  <c r="C188" i="27" s="1"/>
  <c r="G188" i="22"/>
  <c r="G188" i="27" s="1"/>
  <c r="D188" i="22"/>
  <c r="D188" i="27" s="1"/>
  <c r="G187" i="22"/>
  <c r="G187" i="27" s="1"/>
  <c r="E187" i="22"/>
  <c r="E187" i="27" s="1"/>
  <c r="F187" i="22"/>
  <c r="F187" i="27" s="1"/>
  <c r="H187" i="22"/>
  <c r="H187" i="27" s="1"/>
  <c r="R27" i="27"/>
  <c r="D187" i="22"/>
  <c r="D187" i="27" s="1"/>
  <c r="C187" i="22"/>
  <c r="C187" i="27" s="1"/>
  <c r="C186" i="22"/>
  <c r="E186" i="22"/>
  <c r="F186" i="22"/>
  <c r="F186" i="27" s="1"/>
  <c r="G186" i="22"/>
  <c r="G186" i="27" s="1"/>
  <c r="D186" i="22"/>
  <c r="D186" i="27" s="1"/>
  <c r="D185" i="22"/>
  <c r="D185" i="27" s="1"/>
  <c r="G185" i="22"/>
  <c r="G185" i="27" s="1"/>
  <c r="E185" i="22"/>
  <c r="E185" i="27" s="1"/>
  <c r="F185" i="22"/>
  <c r="F185" i="27" s="1"/>
  <c r="H185" i="22"/>
  <c r="H185" i="27" s="1"/>
  <c r="R105" i="27"/>
  <c r="C185" i="22"/>
  <c r="C185" i="27" s="1"/>
  <c r="R26" i="27"/>
  <c r="R30" i="27"/>
  <c r="R66" i="27"/>
  <c r="R70" i="27"/>
  <c r="E84" i="27"/>
  <c r="R88" i="27"/>
  <c r="R92" i="27"/>
  <c r="O104" i="27"/>
  <c r="G104" i="27"/>
  <c r="R124" i="27"/>
  <c r="M124" i="27"/>
  <c r="R128" i="27"/>
  <c r="R132" i="27"/>
  <c r="R107" i="27"/>
  <c r="R111" i="27"/>
  <c r="B165" i="22"/>
  <c r="B169" i="22"/>
  <c r="B171" i="22"/>
  <c r="B173" i="22"/>
  <c r="C164" i="22"/>
  <c r="C168" i="22"/>
  <c r="D163" i="22"/>
  <c r="D165" i="22"/>
  <c r="D169" i="22"/>
  <c r="D171" i="22"/>
  <c r="D173" i="22"/>
  <c r="E164" i="22"/>
  <c r="E168" i="22"/>
  <c r="B185" i="27"/>
  <c r="B191" i="27"/>
  <c r="B193" i="27"/>
  <c r="D165" i="24"/>
  <c r="B165" i="11"/>
  <c r="B164" i="22"/>
  <c r="B166" i="22"/>
  <c r="B168" i="22"/>
  <c r="B170" i="22"/>
  <c r="B172" i="22"/>
  <c r="C163" i="22"/>
  <c r="C165" i="22"/>
  <c r="C169" i="22"/>
  <c r="C171" i="22"/>
  <c r="C173" i="22"/>
  <c r="D164" i="22"/>
  <c r="D166" i="22"/>
  <c r="D168" i="22"/>
  <c r="D170" i="22"/>
  <c r="D172" i="22"/>
  <c r="E163" i="22"/>
  <c r="E165" i="22"/>
  <c r="E169" i="22"/>
  <c r="E171" i="22"/>
  <c r="E173" i="22"/>
  <c r="D171" i="24"/>
  <c r="D169" i="24"/>
  <c r="B167" i="11"/>
  <c r="B169" i="11"/>
  <c r="B171" i="11"/>
  <c r="B192" i="27"/>
  <c r="B173" i="11"/>
  <c r="B187" i="27"/>
  <c r="D167" i="24"/>
  <c r="C165" i="11"/>
  <c r="C169" i="11"/>
  <c r="C173" i="11"/>
  <c r="D163" i="11"/>
  <c r="D167" i="11"/>
  <c r="D171" i="11"/>
  <c r="E165" i="11"/>
  <c r="E169" i="11"/>
  <c r="E173" i="11"/>
  <c r="C166" i="11"/>
  <c r="C170" i="11"/>
  <c r="D168" i="11"/>
  <c r="D172" i="11"/>
  <c r="E166" i="11"/>
  <c r="E170" i="11"/>
  <c r="B166" i="11"/>
  <c r="B168" i="11"/>
  <c r="B170" i="11"/>
  <c r="B172" i="11"/>
  <c r="C167" i="11"/>
  <c r="C171" i="11"/>
  <c r="D165" i="11"/>
  <c r="D173" i="11"/>
  <c r="E167" i="11"/>
  <c r="E171" i="11"/>
  <c r="B164" i="11"/>
  <c r="D164" i="11"/>
  <c r="C163" i="11"/>
  <c r="E163" i="11"/>
  <c r="B163" i="11"/>
  <c r="B163" i="27" s="1"/>
  <c r="C164" i="11"/>
  <c r="E164" i="11"/>
  <c r="B190" i="27"/>
  <c r="B188" i="27"/>
  <c r="C167" i="22"/>
  <c r="E167" i="22"/>
  <c r="C166" i="22"/>
  <c r="E166" i="22"/>
  <c r="B189" i="27"/>
  <c r="D189" i="27"/>
  <c r="B184" i="27"/>
  <c r="B194" i="22"/>
  <c r="F184" i="27"/>
  <c r="D194" i="11"/>
  <c r="F194" i="11"/>
  <c r="H194" i="11"/>
  <c r="H186" i="27"/>
  <c r="Q26" i="27"/>
  <c r="C186" i="11"/>
  <c r="Q66" i="27"/>
  <c r="E186" i="11"/>
  <c r="G194" i="11"/>
  <c r="B186" i="27"/>
  <c r="B194" i="11"/>
  <c r="C172" i="22"/>
  <c r="E172" i="22"/>
  <c r="C170" i="22"/>
  <c r="E170" i="22"/>
  <c r="G130" i="27"/>
  <c r="B167" i="22"/>
  <c r="D167" i="22"/>
  <c r="C172" i="11"/>
  <c r="E172" i="11"/>
  <c r="D170" i="11"/>
  <c r="D169" i="11"/>
  <c r="C168" i="11"/>
  <c r="E168" i="11"/>
  <c r="D166" i="11"/>
  <c r="D170" i="24"/>
  <c r="D168" i="24"/>
  <c r="D166" i="24"/>
  <c r="L39" i="30"/>
  <c r="D172" i="24"/>
  <c r="D173" i="24"/>
  <c r="D174" i="23"/>
  <c r="C174" i="24"/>
  <c r="D164" i="24"/>
  <c r="B174" i="24"/>
  <c r="D163" i="24"/>
  <c r="G29" i="30"/>
  <c r="L29" i="30"/>
  <c r="N29" i="30"/>
  <c r="J29" i="30"/>
  <c r="N39" i="30"/>
  <c r="M39" i="30"/>
  <c r="K29" i="30"/>
  <c r="I29" i="30"/>
  <c r="S39" i="30"/>
  <c r="R39" i="30"/>
  <c r="J43" i="30"/>
  <c r="J50" i="30" s="1"/>
  <c r="B39" i="30"/>
  <c r="I43" i="30"/>
  <c r="I50" i="30" s="1"/>
  <c r="F29" i="30"/>
  <c r="H43" i="30"/>
  <c r="H50" i="30" s="1"/>
  <c r="E29" i="30"/>
  <c r="O29" i="30"/>
  <c r="J39" i="30"/>
  <c r="I39" i="30"/>
  <c r="H39" i="30"/>
  <c r="O39" i="30"/>
  <c r="P39" i="30"/>
  <c r="G43" i="30"/>
  <c r="G50" i="30" s="1"/>
  <c r="B29" i="30"/>
  <c r="H29" i="30"/>
  <c r="F39" i="30"/>
  <c r="K43" i="30"/>
  <c r="K50" i="30" s="1"/>
  <c r="E39" i="30"/>
  <c r="K39" i="30"/>
  <c r="G39" i="30"/>
  <c r="G143" i="22"/>
  <c r="K143" i="22"/>
  <c r="O143" i="22"/>
  <c r="E144" i="22"/>
  <c r="I144" i="22"/>
  <c r="M144" i="22"/>
  <c r="G145" i="22"/>
  <c r="K145" i="22"/>
  <c r="O145" i="22"/>
  <c r="E146" i="22"/>
  <c r="I146" i="22"/>
  <c r="M146" i="22"/>
  <c r="R146" i="22"/>
  <c r="G147" i="22"/>
  <c r="K147" i="22"/>
  <c r="O147" i="22"/>
  <c r="E148" i="22"/>
  <c r="I148" i="22"/>
  <c r="M148" i="22"/>
  <c r="R148" i="22"/>
  <c r="G149" i="22"/>
  <c r="K149" i="22"/>
  <c r="O149" i="22"/>
  <c r="E150" i="22"/>
  <c r="I150" i="22"/>
  <c r="M150" i="22"/>
  <c r="R150" i="22"/>
  <c r="G151" i="22"/>
  <c r="K151" i="22"/>
  <c r="O151" i="22"/>
  <c r="E152" i="22"/>
  <c r="I152" i="22"/>
  <c r="M152" i="22"/>
  <c r="R152" i="22"/>
  <c r="G153" i="22"/>
  <c r="K153" i="22"/>
  <c r="O153" i="22"/>
  <c r="J84" i="27"/>
  <c r="J124" i="27"/>
  <c r="J143" i="22"/>
  <c r="B144" i="22"/>
  <c r="H144" i="22"/>
  <c r="Q144" i="22"/>
  <c r="J145" i="22"/>
  <c r="B146" i="22"/>
  <c r="L146" i="22"/>
  <c r="F147" i="22"/>
  <c r="N147" i="22"/>
  <c r="H148" i="22"/>
  <c r="Q148" i="22"/>
  <c r="F149" i="22"/>
  <c r="N149" i="22"/>
  <c r="H150" i="22"/>
  <c r="Q150" i="22"/>
  <c r="J151" i="22"/>
  <c r="B152" i="22"/>
  <c r="L152" i="22"/>
  <c r="Q152" i="22"/>
  <c r="J153" i="22"/>
  <c r="B143" i="22"/>
  <c r="J25" i="27"/>
  <c r="L45" i="27"/>
  <c r="J65" i="27"/>
  <c r="H85" i="27"/>
  <c r="H125" i="27"/>
  <c r="H24" i="27"/>
  <c r="H64" i="27"/>
  <c r="F124" i="27"/>
  <c r="F143" i="22"/>
  <c r="N143" i="22"/>
  <c r="L144" i="22"/>
  <c r="F145" i="22"/>
  <c r="N145" i="22"/>
  <c r="H146" i="22"/>
  <c r="Q146" i="22"/>
  <c r="J147" i="22"/>
  <c r="B148" i="22"/>
  <c r="L148" i="22"/>
  <c r="J149" i="22"/>
  <c r="B150" i="22"/>
  <c r="L150" i="22"/>
  <c r="F151" i="22"/>
  <c r="N151" i="22"/>
  <c r="H152" i="22"/>
  <c r="F153" i="22"/>
  <c r="N153" i="22"/>
  <c r="O14" i="11"/>
  <c r="K14" i="11"/>
  <c r="G14" i="11"/>
  <c r="J14" i="11"/>
  <c r="M14" i="11"/>
  <c r="I14" i="11"/>
  <c r="Q14" i="11"/>
  <c r="N14" i="11"/>
  <c r="F14" i="11"/>
  <c r="E14" i="11"/>
  <c r="L14" i="11"/>
  <c r="H14" i="11"/>
  <c r="R14" i="11"/>
  <c r="Q83" i="27"/>
  <c r="N103" i="27"/>
  <c r="J103" i="27"/>
  <c r="Q123" i="27"/>
  <c r="O29" i="27"/>
  <c r="G29" i="27"/>
  <c r="E45" i="27"/>
  <c r="M85" i="27"/>
  <c r="K109" i="27"/>
  <c r="R43" i="27"/>
  <c r="I43" i="27"/>
  <c r="R83" i="27"/>
  <c r="I83" i="27"/>
  <c r="E123" i="27"/>
  <c r="F85" i="27"/>
  <c r="P154" i="24"/>
  <c r="N24" i="27"/>
  <c r="F24" i="27"/>
  <c r="N64" i="27"/>
  <c r="F64" i="27"/>
  <c r="L84" i="27"/>
  <c r="F104" i="27"/>
  <c r="H143" i="22"/>
  <c r="L143" i="22"/>
  <c r="Q143" i="22"/>
  <c r="F144" i="22"/>
  <c r="J144" i="22"/>
  <c r="N144" i="22"/>
  <c r="B145" i="22"/>
  <c r="H145" i="22"/>
  <c r="L145" i="22"/>
  <c r="Q145" i="22"/>
  <c r="F146" i="22"/>
  <c r="J146" i="22"/>
  <c r="N146" i="22"/>
  <c r="B147" i="22"/>
  <c r="H147" i="22"/>
  <c r="L147" i="22"/>
  <c r="Q147" i="22"/>
  <c r="F148" i="22"/>
  <c r="J148" i="22"/>
  <c r="N148" i="22"/>
  <c r="B149" i="22"/>
  <c r="H149" i="22"/>
  <c r="L149" i="22"/>
  <c r="Q149" i="22"/>
  <c r="F150" i="22"/>
  <c r="J150" i="22"/>
  <c r="N150" i="22"/>
  <c r="B151" i="22"/>
  <c r="H151" i="22"/>
  <c r="L151" i="22"/>
  <c r="Q151" i="22"/>
  <c r="F152" i="22"/>
  <c r="J152" i="22"/>
  <c r="N152" i="22"/>
  <c r="B153" i="22"/>
  <c r="H153" i="22"/>
  <c r="L153" i="22"/>
  <c r="Q153" i="22"/>
  <c r="H73" i="27" s="1"/>
  <c r="L154" i="24"/>
  <c r="H154" i="24"/>
  <c r="L23" i="27"/>
  <c r="N43" i="27"/>
  <c r="J43" i="27"/>
  <c r="F43" i="27"/>
  <c r="L63" i="27"/>
  <c r="B111" i="27"/>
  <c r="Q103" i="27"/>
  <c r="H107" i="27"/>
  <c r="B154" i="24"/>
  <c r="M3" i="25"/>
  <c r="M3" i="27"/>
  <c r="M143" i="11"/>
  <c r="R4" i="25"/>
  <c r="R4" i="27"/>
  <c r="R144" i="11"/>
  <c r="E4" i="25"/>
  <c r="E4" i="27"/>
  <c r="E144" i="11"/>
  <c r="J5" i="25"/>
  <c r="J5" i="27"/>
  <c r="J145" i="11"/>
  <c r="L6" i="25"/>
  <c r="L6" i="27"/>
  <c r="L146" i="11"/>
  <c r="N7" i="25"/>
  <c r="N7" i="27"/>
  <c r="N147" i="11"/>
  <c r="Q8" i="25"/>
  <c r="Q8" i="27"/>
  <c r="Q148" i="11"/>
  <c r="B9" i="25"/>
  <c r="B9" i="27"/>
  <c r="B149" i="11"/>
  <c r="F9" i="25"/>
  <c r="F9" i="27"/>
  <c r="F149" i="11"/>
  <c r="H10" i="25"/>
  <c r="H150" i="11"/>
  <c r="H10" i="27"/>
  <c r="N11" i="25"/>
  <c r="N11" i="27"/>
  <c r="N151" i="11"/>
  <c r="F11" i="25"/>
  <c r="F11" i="27"/>
  <c r="F151" i="11"/>
  <c r="L12" i="25"/>
  <c r="L12" i="27"/>
  <c r="L152" i="11"/>
  <c r="B13" i="25"/>
  <c r="B13" i="27"/>
  <c r="B153" i="11"/>
  <c r="J13" i="25"/>
  <c r="J13" i="27"/>
  <c r="J153" i="11"/>
  <c r="F13" i="25"/>
  <c r="F13" i="27"/>
  <c r="F153" i="11"/>
  <c r="B33" i="25"/>
  <c r="B33" i="27"/>
  <c r="F23" i="25"/>
  <c r="F23" i="27"/>
  <c r="G24" i="25"/>
  <c r="G24" i="27"/>
  <c r="H25" i="25"/>
  <c r="H25" i="27"/>
  <c r="I26" i="25"/>
  <c r="I26" i="27"/>
  <c r="E26" i="25"/>
  <c r="E26" i="27"/>
  <c r="F27" i="25"/>
  <c r="F27" i="27"/>
  <c r="G28" i="25"/>
  <c r="G28" i="27"/>
  <c r="L29" i="25"/>
  <c r="L29" i="27"/>
  <c r="R30" i="25"/>
  <c r="I30" i="25"/>
  <c r="I30" i="27"/>
  <c r="N31" i="25"/>
  <c r="N31" i="27"/>
  <c r="O32" i="25"/>
  <c r="O32" i="27"/>
  <c r="Q33" i="25"/>
  <c r="Q33" i="27"/>
  <c r="B47" i="25"/>
  <c r="B47" i="27"/>
  <c r="N45" i="25"/>
  <c r="N45" i="27"/>
  <c r="O46" i="25"/>
  <c r="O46" i="27"/>
  <c r="Q47" i="25"/>
  <c r="Q47" i="27"/>
  <c r="R48" i="25"/>
  <c r="R48" i="27"/>
  <c r="E48" i="25"/>
  <c r="E48" i="27"/>
  <c r="F49" i="25"/>
  <c r="F49" i="27"/>
  <c r="G50" i="25"/>
  <c r="G50" i="27"/>
  <c r="H51" i="25"/>
  <c r="H51" i="27"/>
  <c r="I52" i="25"/>
  <c r="I52" i="27"/>
  <c r="J53" i="25"/>
  <c r="J53" i="27"/>
  <c r="B65" i="25"/>
  <c r="B65" i="27"/>
  <c r="B73" i="25"/>
  <c r="B73" i="27"/>
  <c r="F63" i="25"/>
  <c r="F63" i="27"/>
  <c r="G64" i="25"/>
  <c r="G64" i="27"/>
  <c r="H65" i="25"/>
  <c r="H65" i="27"/>
  <c r="E66" i="25"/>
  <c r="E66" i="27"/>
  <c r="F67" i="25"/>
  <c r="F67" i="27"/>
  <c r="K68" i="25"/>
  <c r="K68" i="27"/>
  <c r="Q69" i="25"/>
  <c r="Q69" i="27"/>
  <c r="R70" i="25"/>
  <c r="E70" i="25"/>
  <c r="E70" i="27"/>
  <c r="J71" i="25"/>
  <c r="J71" i="27"/>
  <c r="O72" i="25"/>
  <c r="O72" i="27"/>
  <c r="K72" i="25"/>
  <c r="K72" i="27"/>
  <c r="Q73" i="25"/>
  <c r="Q73" i="27"/>
  <c r="L73" i="25"/>
  <c r="L73" i="27"/>
  <c r="B83" i="25"/>
  <c r="B83" i="27"/>
  <c r="B91" i="25"/>
  <c r="B91" i="27"/>
  <c r="H83" i="25"/>
  <c r="H83" i="27"/>
  <c r="R84" i="25"/>
  <c r="I84" i="25"/>
  <c r="I84" i="27"/>
  <c r="N85" i="25"/>
  <c r="N85" i="27"/>
  <c r="O86" i="25"/>
  <c r="O86" i="27"/>
  <c r="Q87" i="25"/>
  <c r="Q87" i="27"/>
  <c r="M88" i="25"/>
  <c r="M88" i="27"/>
  <c r="N89" i="25"/>
  <c r="N89" i="27"/>
  <c r="O90" i="25"/>
  <c r="O90" i="27"/>
  <c r="Q91" i="25"/>
  <c r="Q91" i="27"/>
  <c r="R92" i="25"/>
  <c r="E92" i="25"/>
  <c r="E92" i="27"/>
  <c r="J93" i="25"/>
  <c r="J93" i="27"/>
  <c r="B105" i="25"/>
  <c r="B105" i="27"/>
  <c r="B113" i="25"/>
  <c r="B113" i="27"/>
  <c r="F103" i="25"/>
  <c r="F103" i="27"/>
  <c r="K104" i="25"/>
  <c r="K104" i="27"/>
  <c r="Q105" i="25"/>
  <c r="Q105" i="27"/>
  <c r="H105" i="25"/>
  <c r="H105" i="27"/>
  <c r="I106" i="25"/>
  <c r="I106" i="27"/>
  <c r="E106" i="25"/>
  <c r="E106" i="27"/>
  <c r="F107" i="25"/>
  <c r="F107" i="27"/>
  <c r="G108" i="25"/>
  <c r="G108" i="27"/>
  <c r="L109" i="25"/>
  <c r="L109" i="27"/>
  <c r="M110" i="25"/>
  <c r="M110" i="27"/>
  <c r="I110" i="25"/>
  <c r="I110" i="27"/>
  <c r="J111" i="25"/>
  <c r="J111" i="27"/>
  <c r="F111" i="25"/>
  <c r="F111" i="27"/>
  <c r="K112" i="25"/>
  <c r="K112" i="27"/>
  <c r="G112" i="25"/>
  <c r="G112" i="27"/>
  <c r="L113" i="25"/>
  <c r="L113" i="27"/>
  <c r="B123" i="25"/>
  <c r="B123" i="27"/>
  <c r="B131" i="25"/>
  <c r="B131" i="27"/>
  <c r="L123" i="25"/>
  <c r="L123" i="27"/>
  <c r="R124" i="25"/>
  <c r="E124" i="25"/>
  <c r="E124" i="27"/>
  <c r="F125" i="25"/>
  <c r="F125" i="27"/>
  <c r="G126" i="25"/>
  <c r="G126" i="27"/>
  <c r="H127" i="25"/>
  <c r="H127" i="27"/>
  <c r="N129" i="25"/>
  <c r="N129" i="27"/>
  <c r="H131" i="25"/>
  <c r="H131" i="27"/>
  <c r="I132" i="25"/>
  <c r="I132" i="27"/>
  <c r="J133" i="25"/>
  <c r="J133" i="27"/>
  <c r="E3" i="25"/>
  <c r="E3" i="27"/>
  <c r="E143" i="11"/>
  <c r="L3" i="25"/>
  <c r="L143" i="11"/>
  <c r="L3" i="27"/>
  <c r="Q4" i="25"/>
  <c r="Q4" i="27"/>
  <c r="Q144" i="11"/>
  <c r="H4" i="25"/>
  <c r="H4" i="27"/>
  <c r="H144" i="11"/>
  <c r="K3" i="25"/>
  <c r="K3" i="27"/>
  <c r="K143" i="11"/>
  <c r="G3" i="25"/>
  <c r="G3" i="27"/>
  <c r="G143" i="11"/>
  <c r="B4" i="25"/>
  <c r="B4" i="27"/>
  <c r="B144" i="11"/>
  <c r="K4" i="25"/>
  <c r="K4" i="27"/>
  <c r="K144" i="11"/>
  <c r="G4" i="25"/>
  <c r="G4" i="27"/>
  <c r="G144" i="11"/>
  <c r="Q5" i="25"/>
  <c r="Q5" i="27"/>
  <c r="Q145" i="11"/>
  <c r="H5" i="25"/>
  <c r="H5" i="27"/>
  <c r="H145" i="11"/>
  <c r="B6" i="25"/>
  <c r="B6" i="27"/>
  <c r="B146" i="11"/>
  <c r="J6" i="25"/>
  <c r="J6" i="27"/>
  <c r="J146" i="11"/>
  <c r="F6" i="25"/>
  <c r="F6" i="27"/>
  <c r="F146" i="11"/>
  <c r="N3" i="25"/>
  <c r="N3" i="27"/>
  <c r="N143" i="11"/>
  <c r="J3" i="25"/>
  <c r="J3" i="27"/>
  <c r="J143" i="11"/>
  <c r="F3" i="25"/>
  <c r="F3" i="27"/>
  <c r="F143" i="11"/>
  <c r="B5" i="25"/>
  <c r="B5" i="27"/>
  <c r="B145" i="11"/>
  <c r="N4" i="25"/>
  <c r="N4" i="27"/>
  <c r="N144" i="11"/>
  <c r="J4" i="25"/>
  <c r="J4" i="27"/>
  <c r="J144" i="11"/>
  <c r="F4" i="25"/>
  <c r="F4" i="27"/>
  <c r="F144" i="11"/>
  <c r="O5" i="25"/>
  <c r="O5" i="27"/>
  <c r="O145" i="11"/>
  <c r="K5" i="25"/>
  <c r="K5" i="27"/>
  <c r="K145" i="11"/>
  <c r="G5" i="25"/>
  <c r="G145" i="11"/>
  <c r="G5" i="27"/>
  <c r="R6" i="25"/>
  <c r="R6" i="27"/>
  <c r="R146" i="11"/>
  <c r="M6" i="25"/>
  <c r="M6" i="27"/>
  <c r="M146" i="11"/>
  <c r="I6" i="25"/>
  <c r="I6" i="27"/>
  <c r="I146" i="11"/>
  <c r="E6" i="25"/>
  <c r="E6" i="27"/>
  <c r="E146" i="11"/>
  <c r="O7" i="25"/>
  <c r="O7" i="27"/>
  <c r="O147" i="11"/>
  <c r="K7" i="25"/>
  <c r="K7" i="27"/>
  <c r="K147" i="11"/>
  <c r="G7" i="25"/>
  <c r="G7" i="27"/>
  <c r="G147" i="11"/>
  <c r="R8" i="25"/>
  <c r="R8" i="27"/>
  <c r="R148" i="11"/>
  <c r="M8" i="25"/>
  <c r="M8" i="27"/>
  <c r="M148" i="11"/>
  <c r="I8" i="25"/>
  <c r="I8" i="27"/>
  <c r="I148" i="11"/>
  <c r="E8" i="25"/>
  <c r="E8" i="27"/>
  <c r="E148" i="11"/>
  <c r="O9" i="25"/>
  <c r="O9" i="27"/>
  <c r="O149" i="11"/>
  <c r="K9" i="25"/>
  <c r="K9" i="27"/>
  <c r="K149" i="11"/>
  <c r="G9" i="25"/>
  <c r="G149" i="11"/>
  <c r="G9" i="27"/>
  <c r="R10" i="25"/>
  <c r="R10" i="27"/>
  <c r="R150" i="11"/>
  <c r="M10" i="25"/>
  <c r="M10" i="27"/>
  <c r="M150" i="11"/>
  <c r="I10" i="25"/>
  <c r="I10" i="27"/>
  <c r="I150" i="11"/>
  <c r="E10" i="25"/>
  <c r="E10" i="27"/>
  <c r="E150" i="11"/>
  <c r="O11" i="25"/>
  <c r="O11" i="27"/>
  <c r="O151" i="11"/>
  <c r="K11" i="25"/>
  <c r="K11" i="27"/>
  <c r="K151" i="11"/>
  <c r="G11" i="25"/>
  <c r="G11" i="27"/>
  <c r="G151" i="11"/>
  <c r="R12" i="25"/>
  <c r="R12" i="27"/>
  <c r="R152" i="11"/>
  <c r="M12" i="25"/>
  <c r="M12" i="27"/>
  <c r="M152" i="11"/>
  <c r="I12" i="25"/>
  <c r="I12" i="27"/>
  <c r="I152" i="11"/>
  <c r="E12" i="25"/>
  <c r="E12" i="27"/>
  <c r="E152" i="11"/>
  <c r="O13" i="25"/>
  <c r="O13" i="27"/>
  <c r="O153" i="11"/>
  <c r="K13" i="25"/>
  <c r="K13" i="27"/>
  <c r="K153" i="11"/>
  <c r="G13" i="25"/>
  <c r="G13" i="27"/>
  <c r="G153" i="11"/>
  <c r="B24" i="25"/>
  <c r="B24" i="27"/>
  <c r="B28" i="25"/>
  <c r="B28" i="27"/>
  <c r="B32" i="25"/>
  <c r="B32" i="27"/>
  <c r="O23" i="25"/>
  <c r="O23" i="27"/>
  <c r="K23" i="25"/>
  <c r="K23" i="27"/>
  <c r="G23" i="25"/>
  <c r="G23" i="27"/>
  <c r="Q24" i="25"/>
  <c r="Q24" i="27"/>
  <c r="L24" i="25"/>
  <c r="L24" i="27"/>
  <c r="R25" i="25"/>
  <c r="M25" i="27"/>
  <c r="I25" i="25"/>
  <c r="I25" i="27"/>
  <c r="E25" i="25"/>
  <c r="E25" i="27"/>
  <c r="N26" i="25"/>
  <c r="N26" i="27"/>
  <c r="J26" i="25"/>
  <c r="J26" i="27"/>
  <c r="F26" i="25"/>
  <c r="F26" i="27"/>
  <c r="O27" i="25"/>
  <c r="O27" i="27"/>
  <c r="K27" i="25"/>
  <c r="K27" i="27"/>
  <c r="G27" i="25"/>
  <c r="G27" i="27"/>
  <c r="Q28" i="25"/>
  <c r="Q28" i="27"/>
  <c r="L28" i="25"/>
  <c r="L28" i="27"/>
  <c r="H28" i="25"/>
  <c r="H28" i="27"/>
  <c r="R29" i="25"/>
  <c r="M29" i="25"/>
  <c r="M29" i="27"/>
  <c r="I29" i="25"/>
  <c r="I29" i="27"/>
  <c r="E29" i="25"/>
  <c r="E29" i="27"/>
  <c r="N30" i="25"/>
  <c r="N30" i="27"/>
  <c r="J30" i="25"/>
  <c r="J30" i="27"/>
  <c r="F30" i="25"/>
  <c r="F30" i="27"/>
  <c r="O31" i="25"/>
  <c r="O31" i="27"/>
  <c r="K31" i="25"/>
  <c r="K31" i="27"/>
  <c r="G31" i="25"/>
  <c r="G31" i="27"/>
  <c r="Q32" i="25"/>
  <c r="Q32" i="27"/>
  <c r="L32" i="25"/>
  <c r="L32" i="27"/>
  <c r="H32" i="25"/>
  <c r="H32" i="27"/>
  <c r="R33" i="25"/>
  <c r="M33" i="25"/>
  <c r="M33" i="27"/>
  <c r="E33" i="25"/>
  <c r="E33" i="27"/>
  <c r="B46" i="25"/>
  <c r="B46" i="27"/>
  <c r="B50" i="25"/>
  <c r="B50" i="27"/>
  <c r="M43" i="25"/>
  <c r="M43" i="27"/>
  <c r="E43" i="25"/>
  <c r="E43" i="27"/>
  <c r="N44" i="25"/>
  <c r="N44" i="27"/>
  <c r="J44" i="25"/>
  <c r="J44" i="27"/>
  <c r="F44" i="25"/>
  <c r="F44" i="27"/>
  <c r="O45" i="25"/>
  <c r="O45" i="27"/>
  <c r="K45" i="25"/>
  <c r="K45" i="27"/>
  <c r="G45" i="25"/>
  <c r="G45" i="27"/>
  <c r="Q46" i="25"/>
  <c r="Q46" i="27"/>
  <c r="L46" i="25"/>
  <c r="L46" i="27"/>
  <c r="R47" i="25"/>
  <c r="R47" i="27"/>
  <c r="M47" i="25"/>
  <c r="M47" i="27"/>
  <c r="I47" i="25"/>
  <c r="I47" i="27"/>
  <c r="E47" i="25"/>
  <c r="E47" i="27"/>
  <c r="N48" i="25"/>
  <c r="N48" i="27"/>
  <c r="J48" i="25"/>
  <c r="J48" i="27"/>
  <c r="F48" i="25"/>
  <c r="F48" i="27"/>
  <c r="O49" i="27"/>
  <c r="K49" i="25"/>
  <c r="K49" i="27"/>
  <c r="G49" i="25"/>
  <c r="G49" i="27"/>
  <c r="Q50" i="25"/>
  <c r="Q50" i="27"/>
  <c r="L50" i="25"/>
  <c r="L50" i="27"/>
  <c r="H50" i="25"/>
  <c r="H50" i="27"/>
  <c r="R51" i="25"/>
  <c r="R51" i="27"/>
  <c r="M51" i="25"/>
  <c r="M51" i="27"/>
  <c r="I51" i="25"/>
  <c r="I51" i="27"/>
  <c r="E51" i="25"/>
  <c r="E51" i="27"/>
  <c r="N52" i="25"/>
  <c r="N52" i="27"/>
  <c r="J52" i="25"/>
  <c r="J52" i="27"/>
  <c r="F52" i="25"/>
  <c r="F52" i="27"/>
  <c r="O53" i="25"/>
  <c r="O53" i="27"/>
  <c r="K53" i="25"/>
  <c r="K53" i="27"/>
  <c r="G53" i="25"/>
  <c r="G53" i="27"/>
  <c r="B64" i="25"/>
  <c r="B64" i="27"/>
  <c r="B68" i="25"/>
  <c r="B68" i="27"/>
  <c r="B72" i="25"/>
  <c r="B72" i="27"/>
  <c r="O63" i="25"/>
  <c r="O63" i="27"/>
  <c r="K63" i="25"/>
  <c r="K63" i="27"/>
  <c r="G63" i="25"/>
  <c r="G63" i="27"/>
  <c r="Q64" i="25"/>
  <c r="Q64" i="27"/>
  <c r="L64" i="25"/>
  <c r="L64" i="27"/>
  <c r="R65" i="25"/>
  <c r="M65" i="27"/>
  <c r="I65" i="25"/>
  <c r="I65" i="27"/>
  <c r="E65" i="25"/>
  <c r="E65" i="27"/>
  <c r="N66" i="25"/>
  <c r="N66" i="27"/>
  <c r="J66" i="25"/>
  <c r="J66" i="27"/>
  <c r="F66" i="25"/>
  <c r="F66" i="27"/>
  <c r="O67" i="25"/>
  <c r="O67" i="27"/>
  <c r="K67" i="25"/>
  <c r="K67" i="27"/>
  <c r="G67" i="25"/>
  <c r="G67" i="27"/>
  <c r="Q68" i="25"/>
  <c r="Q68" i="27"/>
  <c r="L68" i="25"/>
  <c r="L68" i="27"/>
  <c r="H68" i="25"/>
  <c r="H68" i="27"/>
  <c r="R69" i="25"/>
  <c r="M69" i="25"/>
  <c r="M69" i="27"/>
  <c r="I69" i="25"/>
  <c r="I69" i="27"/>
  <c r="E69" i="25"/>
  <c r="E69" i="27"/>
  <c r="N70" i="25"/>
  <c r="N70" i="27"/>
  <c r="J70" i="25"/>
  <c r="J70" i="27"/>
  <c r="F70" i="25"/>
  <c r="F70" i="27"/>
  <c r="O71" i="25"/>
  <c r="O71" i="27"/>
  <c r="K71" i="25"/>
  <c r="K71" i="27"/>
  <c r="G71" i="25"/>
  <c r="G71" i="27"/>
  <c r="Q72" i="25"/>
  <c r="Q72" i="27"/>
  <c r="L72" i="25"/>
  <c r="L72" i="27"/>
  <c r="H72" i="25"/>
  <c r="H72" i="27"/>
  <c r="R73" i="25"/>
  <c r="M73" i="25"/>
  <c r="M73" i="27"/>
  <c r="E73" i="25"/>
  <c r="E73" i="27"/>
  <c r="B86" i="25"/>
  <c r="B86" i="27"/>
  <c r="B90" i="25"/>
  <c r="B90" i="27"/>
  <c r="M83" i="25"/>
  <c r="M83" i="27"/>
  <c r="E83" i="25"/>
  <c r="E83" i="27"/>
  <c r="N84" i="25"/>
  <c r="N84" i="27"/>
  <c r="F84" i="25"/>
  <c r="F84" i="27"/>
  <c r="O85" i="25"/>
  <c r="O85" i="27"/>
  <c r="K85" i="25"/>
  <c r="K85" i="27"/>
  <c r="G85" i="25"/>
  <c r="G85" i="27"/>
  <c r="Q86" i="25"/>
  <c r="Q86" i="27"/>
  <c r="L86" i="25"/>
  <c r="L86" i="27"/>
  <c r="H86" i="25"/>
  <c r="H86" i="27"/>
  <c r="R87" i="25"/>
  <c r="M87" i="25"/>
  <c r="M87" i="27"/>
  <c r="I87" i="25"/>
  <c r="I87" i="27"/>
  <c r="E87" i="25"/>
  <c r="E87" i="27"/>
  <c r="N88" i="25"/>
  <c r="N88" i="27"/>
  <c r="J88" i="25"/>
  <c r="J88" i="27"/>
  <c r="F88" i="25"/>
  <c r="F88" i="27"/>
  <c r="O89" i="25"/>
  <c r="O89" i="27"/>
  <c r="K89" i="25"/>
  <c r="K89" i="27"/>
  <c r="G89" i="25"/>
  <c r="G89" i="27"/>
  <c r="Q90" i="25"/>
  <c r="Q90" i="27"/>
  <c r="L90" i="25"/>
  <c r="L90" i="27"/>
  <c r="H90" i="25"/>
  <c r="H90" i="27"/>
  <c r="R91" i="25"/>
  <c r="M91" i="25"/>
  <c r="M91" i="27"/>
  <c r="I91" i="25"/>
  <c r="I91" i="27"/>
  <c r="E91" i="25"/>
  <c r="E91" i="27"/>
  <c r="N92" i="25"/>
  <c r="N92" i="27"/>
  <c r="J92" i="25"/>
  <c r="J92" i="27"/>
  <c r="F92" i="25"/>
  <c r="F92" i="27"/>
  <c r="O93" i="25"/>
  <c r="O93" i="27"/>
  <c r="K93" i="25"/>
  <c r="K93" i="27"/>
  <c r="G93" i="25"/>
  <c r="G93" i="27"/>
  <c r="B104" i="25"/>
  <c r="B104" i="27"/>
  <c r="B108" i="25"/>
  <c r="B108" i="27"/>
  <c r="B112" i="25"/>
  <c r="B112" i="27"/>
  <c r="O103" i="25"/>
  <c r="O103" i="27"/>
  <c r="K103" i="25"/>
  <c r="K103" i="27"/>
  <c r="G103" i="25"/>
  <c r="G103" i="27"/>
  <c r="Q104" i="25"/>
  <c r="Q104" i="27"/>
  <c r="L104" i="25"/>
  <c r="L104" i="27"/>
  <c r="H104" i="25"/>
  <c r="H104" i="27"/>
  <c r="R105" i="25"/>
  <c r="M105" i="27"/>
  <c r="I105" i="25"/>
  <c r="I105" i="27"/>
  <c r="E105" i="25"/>
  <c r="E105" i="27"/>
  <c r="N106" i="25"/>
  <c r="N106" i="27"/>
  <c r="J106" i="25"/>
  <c r="J106" i="27"/>
  <c r="F106" i="25"/>
  <c r="F106" i="27"/>
  <c r="O107" i="25"/>
  <c r="O107" i="27"/>
  <c r="K107" i="25"/>
  <c r="K107" i="27"/>
  <c r="G107" i="25"/>
  <c r="G107" i="27"/>
  <c r="Q108" i="25"/>
  <c r="Q108" i="27"/>
  <c r="L108" i="25"/>
  <c r="L108" i="27"/>
  <c r="H108" i="25"/>
  <c r="H108" i="27"/>
  <c r="R109" i="25"/>
  <c r="M109" i="25"/>
  <c r="M109" i="27"/>
  <c r="I109" i="25"/>
  <c r="I109" i="27"/>
  <c r="E109" i="25"/>
  <c r="E109" i="27"/>
  <c r="N110" i="25"/>
  <c r="N110" i="27"/>
  <c r="J110" i="25"/>
  <c r="J110" i="27"/>
  <c r="F110" i="25"/>
  <c r="F110" i="27"/>
  <c r="O111" i="25"/>
  <c r="O111" i="27"/>
  <c r="K111" i="25"/>
  <c r="K111" i="27"/>
  <c r="G111" i="25"/>
  <c r="G111" i="27"/>
  <c r="Q112" i="25"/>
  <c r="Q112" i="27"/>
  <c r="L112" i="25"/>
  <c r="L112" i="27"/>
  <c r="H112" i="25"/>
  <c r="H112" i="27"/>
  <c r="R113" i="25"/>
  <c r="M113" i="25"/>
  <c r="M113" i="27"/>
  <c r="E113" i="25"/>
  <c r="E113" i="27"/>
  <c r="B126" i="25"/>
  <c r="B126" i="27"/>
  <c r="B130" i="25"/>
  <c r="B130" i="27"/>
  <c r="R123" i="25"/>
  <c r="R123" i="27"/>
  <c r="M123" i="25"/>
  <c r="M123" i="27"/>
  <c r="I123" i="25"/>
  <c r="I123" i="27"/>
  <c r="N124" i="25"/>
  <c r="N124" i="27"/>
  <c r="O125" i="25"/>
  <c r="O125" i="27"/>
  <c r="K125" i="25"/>
  <c r="K125" i="27"/>
  <c r="G125" i="25"/>
  <c r="G125" i="27"/>
  <c r="Q126" i="25"/>
  <c r="Q126" i="27"/>
  <c r="L126" i="25"/>
  <c r="L126" i="27"/>
  <c r="H126" i="25"/>
  <c r="H126" i="27"/>
  <c r="R127" i="25"/>
  <c r="M127" i="25"/>
  <c r="M127" i="27"/>
  <c r="I127" i="25"/>
  <c r="I127" i="27"/>
  <c r="E127" i="25"/>
  <c r="E127" i="27"/>
  <c r="N128" i="25"/>
  <c r="N128" i="27"/>
  <c r="J128" i="25"/>
  <c r="J128" i="27"/>
  <c r="F128" i="25"/>
  <c r="F128" i="27"/>
  <c r="O129" i="25"/>
  <c r="O129" i="27"/>
  <c r="K129" i="25"/>
  <c r="K129" i="27"/>
  <c r="G129" i="25"/>
  <c r="G129" i="27"/>
  <c r="Q130" i="25"/>
  <c r="Q130" i="27"/>
  <c r="L130" i="25"/>
  <c r="L130" i="27"/>
  <c r="H130" i="25"/>
  <c r="H130" i="27"/>
  <c r="R131" i="25"/>
  <c r="M131" i="25"/>
  <c r="M131" i="27"/>
  <c r="I131" i="25"/>
  <c r="I131" i="27"/>
  <c r="E131" i="25"/>
  <c r="E131" i="27"/>
  <c r="N132" i="25"/>
  <c r="N132" i="27"/>
  <c r="J132" i="25"/>
  <c r="J132" i="27"/>
  <c r="F132" i="25"/>
  <c r="F132" i="27"/>
  <c r="O133" i="25"/>
  <c r="O133" i="27"/>
  <c r="K133" i="25"/>
  <c r="K133" i="27"/>
  <c r="G133" i="25"/>
  <c r="G133" i="27"/>
  <c r="R154" i="24"/>
  <c r="J154" i="24"/>
  <c r="G154" i="24"/>
  <c r="Q3" i="25"/>
  <c r="Q3" i="27"/>
  <c r="Q143" i="11"/>
  <c r="I4" i="25"/>
  <c r="I4" i="27"/>
  <c r="I144" i="11"/>
  <c r="F5" i="25"/>
  <c r="F5" i="27"/>
  <c r="F145" i="11"/>
  <c r="H6" i="25"/>
  <c r="H6" i="27"/>
  <c r="H146" i="11"/>
  <c r="F7" i="25"/>
  <c r="F7" i="27"/>
  <c r="F147" i="11"/>
  <c r="H8" i="25"/>
  <c r="H8" i="27"/>
  <c r="H148" i="11"/>
  <c r="N9" i="25"/>
  <c r="N149" i="11"/>
  <c r="N9" i="27"/>
  <c r="Q10" i="25"/>
  <c r="Q10" i="27"/>
  <c r="Q150" i="11"/>
  <c r="B11" i="25"/>
  <c r="B11" i="27"/>
  <c r="B151" i="11"/>
  <c r="Q12" i="25"/>
  <c r="Q12" i="27"/>
  <c r="Q152" i="11"/>
  <c r="N13" i="25"/>
  <c r="N13" i="27"/>
  <c r="N153" i="11"/>
  <c r="B29" i="25"/>
  <c r="B29" i="27"/>
  <c r="J23" i="25"/>
  <c r="J23" i="27"/>
  <c r="K24" i="25"/>
  <c r="K24" i="27"/>
  <c r="L25" i="25"/>
  <c r="L25" i="27"/>
  <c r="M26" i="25"/>
  <c r="M26" i="27"/>
  <c r="J27" i="25"/>
  <c r="J27" i="27"/>
  <c r="K28" i="25"/>
  <c r="K28" i="27"/>
  <c r="H29" i="25"/>
  <c r="H29" i="27"/>
  <c r="E30" i="25"/>
  <c r="E30" i="27"/>
  <c r="F31" i="25"/>
  <c r="F31" i="27"/>
  <c r="K32" i="25"/>
  <c r="K32" i="27"/>
  <c r="G32" i="25"/>
  <c r="G32" i="27"/>
  <c r="L33" i="25"/>
  <c r="L33" i="27"/>
  <c r="B43" i="25"/>
  <c r="B43" i="27"/>
  <c r="Q43" i="25"/>
  <c r="Q43" i="27"/>
  <c r="H43" i="25"/>
  <c r="H43" i="27"/>
  <c r="I44" i="25"/>
  <c r="I44" i="27"/>
  <c r="J45" i="25"/>
  <c r="J45" i="27"/>
  <c r="K46" i="25"/>
  <c r="K46" i="27"/>
  <c r="H47" i="25"/>
  <c r="H47" i="27"/>
  <c r="I48" i="25"/>
  <c r="I48" i="27"/>
  <c r="J49" i="25"/>
  <c r="J49" i="27"/>
  <c r="O50" i="25"/>
  <c r="O50" i="27"/>
  <c r="L51" i="25"/>
  <c r="L51" i="27"/>
  <c r="M52" i="25"/>
  <c r="M52" i="27"/>
  <c r="N53" i="25"/>
  <c r="N53" i="27"/>
  <c r="B69" i="25"/>
  <c r="B69" i="27"/>
  <c r="J63" i="25"/>
  <c r="J63" i="27"/>
  <c r="K64" i="25"/>
  <c r="K64" i="27"/>
  <c r="L65" i="25"/>
  <c r="L65" i="27"/>
  <c r="M66" i="25"/>
  <c r="M66" i="27"/>
  <c r="J67" i="25"/>
  <c r="J67" i="27"/>
  <c r="G68" i="25"/>
  <c r="G68" i="27"/>
  <c r="H69" i="25"/>
  <c r="H69" i="27"/>
  <c r="I70" i="25"/>
  <c r="I70" i="27"/>
  <c r="F71" i="25"/>
  <c r="F71" i="27"/>
  <c r="G72" i="25"/>
  <c r="G72" i="27"/>
  <c r="J85" i="25"/>
  <c r="J85" i="27"/>
  <c r="K86" i="25"/>
  <c r="K86" i="27"/>
  <c r="L87" i="25"/>
  <c r="L87" i="27"/>
  <c r="R88" i="25"/>
  <c r="E88" i="25"/>
  <c r="E88" i="27"/>
  <c r="J89" i="25"/>
  <c r="J89" i="27"/>
  <c r="K90" i="25"/>
  <c r="K90" i="27"/>
  <c r="H91" i="25"/>
  <c r="H91" i="27"/>
  <c r="M92" i="25"/>
  <c r="M92" i="27"/>
  <c r="N93" i="25"/>
  <c r="N93" i="27"/>
  <c r="F93" i="25"/>
  <c r="F93" i="27"/>
  <c r="B109" i="25"/>
  <c r="B109" i="27"/>
  <c r="L105" i="25"/>
  <c r="L105" i="27"/>
  <c r="M106" i="25"/>
  <c r="M106" i="27"/>
  <c r="N107" i="25"/>
  <c r="N107" i="27"/>
  <c r="O108" i="25"/>
  <c r="O108" i="27"/>
  <c r="Q109" i="25"/>
  <c r="Q109" i="27"/>
  <c r="R110" i="25"/>
  <c r="N111" i="25"/>
  <c r="N111" i="27"/>
  <c r="O112" i="25"/>
  <c r="O112" i="27"/>
  <c r="Q113" i="25"/>
  <c r="Q113" i="27"/>
  <c r="B127" i="25"/>
  <c r="B127" i="27"/>
  <c r="J125" i="25"/>
  <c r="J125" i="27"/>
  <c r="K126" i="25"/>
  <c r="K126" i="27"/>
  <c r="L127" i="25"/>
  <c r="L127" i="27"/>
  <c r="M128" i="25"/>
  <c r="M128" i="27"/>
  <c r="E128" i="25"/>
  <c r="E128" i="27"/>
  <c r="F129" i="25"/>
  <c r="F129" i="27"/>
  <c r="K130" i="25"/>
  <c r="K130" i="27"/>
  <c r="Q131" i="25"/>
  <c r="Q131" i="27"/>
  <c r="R132" i="25"/>
  <c r="E132" i="25"/>
  <c r="E132" i="27"/>
  <c r="N133" i="25"/>
  <c r="N133" i="27"/>
  <c r="F133" i="25"/>
  <c r="F133" i="27"/>
  <c r="M154" i="24"/>
  <c r="F154" i="24"/>
  <c r="H3" i="25"/>
  <c r="H143" i="11"/>
  <c r="H3" i="27"/>
  <c r="L4" i="25"/>
  <c r="L4" i="27"/>
  <c r="L144" i="11"/>
  <c r="R5" i="25"/>
  <c r="R5" i="27"/>
  <c r="R145" i="11"/>
  <c r="M5" i="25"/>
  <c r="M5" i="27"/>
  <c r="M145" i="11"/>
  <c r="I5" i="25"/>
  <c r="I5" i="27"/>
  <c r="I145" i="11"/>
  <c r="E5" i="25"/>
  <c r="E145" i="11"/>
  <c r="E5" i="27"/>
  <c r="O6" i="25"/>
  <c r="O6" i="27"/>
  <c r="O146" i="11"/>
  <c r="K6" i="25"/>
  <c r="K6" i="27"/>
  <c r="K146" i="11"/>
  <c r="G6" i="25"/>
  <c r="G6" i="27"/>
  <c r="G146" i="11"/>
  <c r="R7" i="25"/>
  <c r="R7" i="27"/>
  <c r="R147" i="11"/>
  <c r="M7" i="25"/>
  <c r="M7" i="27"/>
  <c r="M147" i="11"/>
  <c r="I7" i="25"/>
  <c r="I147" i="11"/>
  <c r="I7" i="27"/>
  <c r="E7" i="25"/>
  <c r="E7" i="27"/>
  <c r="E147" i="11"/>
  <c r="O8" i="25"/>
  <c r="O8" i="27"/>
  <c r="O148" i="11"/>
  <c r="K8" i="25"/>
  <c r="K8" i="27"/>
  <c r="K148" i="11"/>
  <c r="G8" i="25"/>
  <c r="G8" i="27"/>
  <c r="G148" i="11"/>
  <c r="R9" i="25"/>
  <c r="R9" i="27"/>
  <c r="R149" i="11"/>
  <c r="M9" i="25"/>
  <c r="M9" i="27"/>
  <c r="M149" i="11"/>
  <c r="I9" i="25"/>
  <c r="I9" i="27"/>
  <c r="I149" i="11"/>
  <c r="E9" i="25"/>
  <c r="E9" i="27"/>
  <c r="E149" i="11"/>
  <c r="O10" i="25"/>
  <c r="O10" i="27"/>
  <c r="O150" i="11"/>
  <c r="K10" i="25"/>
  <c r="K10" i="27"/>
  <c r="K150" i="11"/>
  <c r="G10" i="25"/>
  <c r="G10" i="27"/>
  <c r="G150" i="11"/>
  <c r="R11" i="25"/>
  <c r="R11" i="27"/>
  <c r="R151" i="11"/>
  <c r="M11" i="25"/>
  <c r="M11" i="27"/>
  <c r="M151" i="11"/>
  <c r="I11" i="25"/>
  <c r="I11" i="27"/>
  <c r="I151" i="11"/>
  <c r="E11" i="25"/>
  <c r="E11" i="27"/>
  <c r="E151" i="11"/>
  <c r="O12" i="25"/>
  <c r="O12" i="27"/>
  <c r="O152" i="11"/>
  <c r="K12" i="25"/>
  <c r="K12" i="27"/>
  <c r="K152" i="11"/>
  <c r="G12" i="25"/>
  <c r="G12" i="27"/>
  <c r="G152" i="11"/>
  <c r="R13" i="25"/>
  <c r="R13" i="27"/>
  <c r="R153" i="11"/>
  <c r="M13" i="25"/>
  <c r="M13" i="27"/>
  <c r="M153" i="11"/>
  <c r="I13" i="25"/>
  <c r="I153" i="11"/>
  <c r="E13" i="25"/>
  <c r="E13" i="27"/>
  <c r="E153" i="11"/>
  <c r="B26" i="25"/>
  <c r="B26" i="27"/>
  <c r="B30" i="25"/>
  <c r="B30" i="27"/>
  <c r="R23" i="27"/>
  <c r="M23" i="25"/>
  <c r="M23" i="27"/>
  <c r="I23" i="27"/>
  <c r="E23" i="25"/>
  <c r="E23" i="27"/>
  <c r="J24" i="25"/>
  <c r="J24" i="27"/>
  <c r="O25" i="25"/>
  <c r="O25" i="27"/>
  <c r="K25" i="25"/>
  <c r="K25" i="27"/>
  <c r="G25" i="25"/>
  <c r="G25" i="27"/>
  <c r="L26" i="25"/>
  <c r="L26" i="27"/>
  <c r="H26" i="25"/>
  <c r="H26" i="27"/>
  <c r="R27" i="25"/>
  <c r="M27" i="25"/>
  <c r="M27" i="27"/>
  <c r="I27" i="25"/>
  <c r="I27" i="27"/>
  <c r="E27" i="25"/>
  <c r="E27" i="27"/>
  <c r="N28" i="25"/>
  <c r="N28" i="27"/>
  <c r="J28" i="25"/>
  <c r="J28" i="27"/>
  <c r="F28" i="25"/>
  <c r="F28" i="27"/>
  <c r="K29" i="25"/>
  <c r="K29" i="27"/>
  <c r="Q30" i="25"/>
  <c r="Q30" i="27"/>
  <c r="L30" i="25"/>
  <c r="L30" i="27"/>
  <c r="H30" i="25"/>
  <c r="H30" i="27"/>
  <c r="R31" i="25"/>
  <c r="M31" i="25"/>
  <c r="M31" i="27"/>
  <c r="I31" i="25"/>
  <c r="I31" i="27"/>
  <c r="E31" i="25"/>
  <c r="E31" i="27"/>
  <c r="N32" i="25"/>
  <c r="N32" i="27"/>
  <c r="J32" i="25"/>
  <c r="J32" i="27"/>
  <c r="F32" i="25"/>
  <c r="F32" i="27"/>
  <c r="O33" i="25"/>
  <c r="O33" i="27"/>
  <c r="K33" i="25"/>
  <c r="K33" i="27"/>
  <c r="G33" i="25"/>
  <c r="G33" i="27"/>
  <c r="B44" i="25"/>
  <c r="B44" i="27"/>
  <c r="B48" i="25"/>
  <c r="B48" i="27"/>
  <c r="B52" i="25"/>
  <c r="B52" i="27"/>
  <c r="O43" i="25"/>
  <c r="O43" i="27"/>
  <c r="K43" i="25"/>
  <c r="K43" i="27"/>
  <c r="G43" i="25"/>
  <c r="G43" i="27"/>
  <c r="Q44" i="25"/>
  <c r="Q44" i="27"/>
  <c r="L44" i="25"/>
  <c r="L44" i="27"/>
  <c r="H44" i="25"/>
  <c r="H44" i="27"/>
  <c r="R45" i="25"/>
  <c r="R45" i="27"/>
  <c r="M45" i="25"/>
  <c r="M45" i="27"/>
  <c r="I45" i="25"/>
  <c r="I45" i="27"/>
  <c r="N46" i="25"/>
  <c r="N46" i="27"/>
  <c r="J46" i="25"/>
  <c r="J46" i="27"/>
  <c r="F46" i="25"/>
  <c r="F46" i="27"/>
  <c r="O47" i="25"/>
  <c r="O47" i="27"/>
  <c r="K47" i="25"/>
  <c r="K47" i="27"/>
  <c r="G47" i="25"/>
  <c r="G47" i="27"/>
  <c r="Q48" i="25"/>
  <c r="Q48" i="27"/>
  <c r="L48" i="25"/>
  <c r="L48" i="27"/>
  <c r="H48" i="25"/>
  <c r="H48" i="27"/>
  <c r="R49" i="25"/>
  <c r="R49" i="27"/>
  <c r="M49" i="25"/>
  <c r="M49" i="27"/>
  <c r="I49" i="25"/>
  <c r="I49" i="27"/>
  <c r="E49" i="25"/>
  <c r="E49" i="27"/>
  <c r="N50" i="25"/>
  <c r="N50" i="27"/>
  <c r="J50" i="25"/>
  <c r="J50" i="27"/>
  <c r="F50" i="25"/>
  <c r="F50" i="27"/>
  <c r="O51" i="25"/>
  <c r="O51" i="27"/>
  <c r="K51" i="25"/>
  <c r="K51" i="27"/>
  <c r="G51" i="25"/>
  <c r="G51" i="27"/>
  <c r="Q52" i="25"/>
  <c r="Q52" i="27"/>
  <c r="L52" i="25"/>
  <c r="L52" i="27"/>
  <c r="H52" i="25"/>
  <c r="H52" i="27"/>
  <c r="R53" i="25"/>
  <c r="R53" i="27"/>
  <c r="M53" i="25"/>
  <c r="M53" i="27"/>
  <c r="E53" i="25"/>
  <c r="E53" i="27"/>
  <c r="B66" i="25"/>
  <c r="B66" i="27"/>
  <c r="B70" i="25"/>
  <c r="B70" i="27"/>
  <c r="R63" i="27"/>
  <c r="M63" i="25"/>
  <c r="M63" i="27"/>
  <c r="I63" i="27"/>
  <c r="E63" i="25"/>
  <c r="E63" i="27"/>
  <c r="J64" i="25"/>
  <c r="J64" i="27"/>
  <c r="O65" i="25"/>
  <c r="O65" i="27"/>
  <c r="K65" i="25"/>
  <c r="K65" i="27"/>
  <c r="G65" i="25"/>
  <c r="G65" i="27"/>
  <c r="L66" i="25"/>
  <c r="L66" i="27"/>
  <c r="H66" i="25"/>
  <c r="H66" i="27"/>
  <c r="R67" i="25"/>
  <c r="M67" i="25"/>
  <c r="M67" i="27"/>
  <c r="I67" i="25"/>
  <c r="I67" i="27"/>
  <c r="E67" i="25"/>
  <c r="E67" i="27"/>
  <c r="N68" i="25"/>
  <c r="N68" i="27"/>
  <c r="J68" i="25"/>
  <c r="J68" i="27"/>
  <c r="F68" i="25"/>
  <c r="F68" i="27"/>
  <c r="O69" i="25"/>
  <c r="O69" i="27"/>
  <c r="K69" i="25"/>
  <c r="K69" i="27"/>
  <c r="G69" i="25"/>
  <c r="G69" i="27"/>
  <c r="Q70" i="25"/>
  <c r="Q70" i="27"/>
  <c r="L70" i="25"/>
  <c r="L70" i="27"/>
  <c r="H70" i="25"/>
  <c r="H70" i="27"/>
  <c r="R71" i="25"/>
  <c r="M71" i="25"/>
  <c r="M71" i="27"/>
  <c r="I71" i="25"/>
  <c r="I71" i="27"/>
  <c r="E71" i="25"/>
  <c r="E71" i="27"/>
  <c r="N72" i="25"/>
  <c r="N72" i="27"/>
  <c r="J72" i="25"/>
  <c r="J72" i="27"/>
  <c r="F72" i="25"/>
  <c r="F72" i="27"/>
  <c r="O73" i="25"/>
  <c r="O73" i="27"/>
  <c r="K73" i="25"/>
  <c r="K73" i="27"/>
  <c r="G73" i="25"/>
  <c r="G73" i="27"/>
  <c r="B84" i="25"/>
  <c r="B84" i="27"/>
  <c r="B88" i="25"/>
  <c r="B88" i="27"/>
  <c r="B92" i="25"/>
  <c r="B92" i="27"/>
  <c r="O83" i="25"/>
  <c r="O83" i="27"/>
  <c r="K83" i="25"/>
  <c r="K83" i="27"/>
  <c r="G83" i="25"/>
  <c r="G83" i="27"/>
  <c r="Q84" i="25"/>
  <c r="Q84" i="27"/>
  <c r="H84" i="25"/>
  <c r="H84" i="27"/>
  <c r="R85" i="25"/>
  <c r="I85" i="25"/>
  <c r="I85" i="27"/>
  <c r="E85" i="25"/>
  <c r="E85" i="27"/>
  <c r="N86" i="25"/>
  <c r="N86" i="27"/>
  <c r="J86" i="25"/>
  <c r="J86" i="27"/>
  <c r="F86" i="25"/>
  <c r="F86" i="27"/>
  <c r="O87" i="27"/>
  <c r="K87" i="27"/>
  <c r="G87" i="27"/>
  <c r="Q88" i="25"/>
  <c r="Q88" i="27"/>
  <c r="L88" i="25"/>
  <c r="L88" i="27"/>
  <c r="H88" i="25"/>
  <c r="H88" i="27"/>
  <c r="R89" i="25"/>
  <c r="M89" i="25"/>
  <c r="M89" i="27"/>
  <c r="I89" i="25"/>
  <c r="I89" i="27"/>
  <c r="E89" i="25"/>
  <c r="E89" i="27"/>
  <c r="N90" i="25"/>
  <c r="N90" i="27"/>
  <c r="J90" i="25"/>
  <c r="J90" i="27"/>
  <c r="F90" i="25"/>
  <c r="F90" i="27"/>
  <c r="O91" i="25"/>
  <c r="O91" i="27"/>
  <c r="K91" i="25"/>
  <c r="K91" i="27"/>
  <c r="G91" i="25"/>
  <c r="G91" i="27"/>
  <c r="Q92" i="25"/>
  <c r="Q92" i="27"/>
  <c r="L92" i="25"/>
  <c r="L92" i="27"/>
  <c r="H92" i="25"/>
  <c r="H92" i="27"/>
  <c r="R93" i="25"/>
  <c r="M93" i="25"/>
  <c r="M93" i="27"/>
  <c r="E93" i="25"/>
  <c r="E93" i="27"/>
  <c r="B106" i="25"/>
  <c r="B106" i="27"/>
  <c r="B110" i="25"/>
  <c r="B110" i="27"/>
  <c r="R103" i="25"/>
  <c r="R103" i="27"/>
  <c r="M103" i="25"/>
  <c r="M103" i="27"/>
  <c r="I103" i="27"/>
  <c r="E103" i="27"/>
  <c r="N104" i="25"/>
  <c r="N104" i="27"/>
  <c r="J104" i="25"/>
  <c r="J104" i="27"/>
  <c r="O105" i="25"/>
  <c r="O105" i="27"/>
  <c r="K105" i="25"/>
  <c r="K105" i="27"/>
  <c r="G105" i="25"/>
  <c r="G105" i="27"/>
  <c r="Q106" i="25"/>
  <c r="Q106" i="27"/>
  <c r="H106" i="25"/>
  <c r="H106" i="27"/>
  <c r="R107" i="25"/>
  <c r="M107" i="25"/>
  <c r="M107" i="27"/>
  <c r="I107" i="25"/>
  <c r="I107" i="27"/>
  <c r="E107" i="25"/>
  <c r="E107" i="27"/>
  <c r="N108" i="25"/>
  <c r="N108" i="27"/>
  <c r="J108" i="25"/>
  <c r="J108" i="27"/>
  <c r="F108" i="25"/>
  <c r="F108" i="27"/>
  <c r="O109" i="25"/>
  <c r="O109" i="27"/>
  <c r="G109" i="25"/>
  <c r="G109" i="27"/>
  <c r="Q110" i="25"/>
  <c r="Q110" i="27"/>
  <c r="L110" i="25"/>
  <c r="L110" i="27"/>
  <c r="H110" i="25"/>
  <c r="H110" i="27"/>
  <c r="R111" i="25"/>
  <c r="M111" i="25"/>
  <c r="M111" i="27"/>
  <c r="I111" i="25"/>
  <c r="I111" i="27"/>
  <c r="E111" i="25"/>
  <c r="E111" i="27"/>
  <c r="N112" i="25"/>
  <c r="N112" i="27"/>
  <c r="J112" i="25"/>
  <c r="J112" i="27"/>
  <c r="F112" i="25"/>
  <c r="F112" i="27"/>
  <c r="O113" i="25"/>
  <c r="O113" i="27"/>
  <c r="K113" i="25"/>
  <c r="K113" i="27"/>
  <c r="G113" i="25"/>
  <c r="G113" i="27"/>
  <c r="B124" i="25"/>
  <c r="B124" i="27"/>
  <c r="B128" i="25"/>
  <c r="B128" i="27"/>
  <c r="B132" i="25"/>
  <c r="B132" i="27"/>
  <c r="O123" i="27"/>
  <c r="K123" i="27"/>
  <c r="G123" i="25"/>
  <c r="G123" i="27"/>
  <c r="Q124" i="25"/>
  <c r="Q124" i="27"/>
  <c r="L124" i="25"/>
  <c r="L124" i="27"/>
  <c r="H124" i="25"/>
  <c r="H124" i="27"/>
  <c r="M125" i="25"/>
  <c r="M125" i="27"/>
  <c r="I125" i="25"/>
  <c r="I125" i="27"/>
  <c r="E125" i="25"/>
  <c r="E125" i="27"/>
  <c r="N126" i="25"/>
  <c r="N126" i="27"/>
  <c r="J126" i="25"/>
  <c r="J126" i="27"/>
  <c r="F126" i="25"/>
  <c r="F126" i="27"/>
  <c r="O127" i="25"/>
  <c r="O127" i="27"/>
  <c r="K127" i="25"/>
  <c r="K127" i="27"/>
  <c r="G127" i="25"/>
  <c r="G127" i="27"/>
  <c r="Q128" i="25"/>
  <c r="Q128" i="27"/>
  <c r="L128" i="25"/>
  <c r="L128" i="27"/>
  <c r="H128" i="25"/>
  <c r="H128" i="27"/>
  <c r="R129" i="25"/>
  <c r="M129" i="25"/>
  <c r="M129" i="27"/>
  <c r="I129" i="25"/>
  <c r="I129" i="27"/>
  <c r="E129" i="25"/>
  <c r="E129" i="27"/>
  <c r="N130" i="25"/>
  <c r="N130" i="27"/>
  <c r="J130" i="25"/>
  <c r="J130" i="27"/>
  <c r="F130" i="25"/>
  <c r="F130" i="27"/>
  <c r="O131" i="25"/>
  <c r="O131" i="27"/>
  <c r="K131" i="25"/>
  <c r="K131" i="27"/>
  <c r="G131" i="25"/>
  <c r="G131" i="27"/>
  <c r="Q132" i="25"/>
  <c r="Q132" i="27"/>
  <c r="L132" i="25"/>
  <c r="L132" i="27"/>
  <c r="H132" i="25"/>
  <c r="H132" i="27"/>
  <c r="R133" i="25"/>
  <c r="M133" i="25"/>
  <c r="M133" i="27"/>
  <c r="E133" i="25"/>
  <c r="E133" i="27"/>
  <c r="I154" i="24"/>
  <c r="S154" i="24"/>
  <c r="O154" i="24"/>
  <c r="B3" i="25"/>
  <c r="B3" i="27"/>
  <c r="B143" i="11"/>
  <c r="I3" i="25"/>
  <c r="I3" i="27"/>
  <c r="I143" i="11"/>
  <c r="M4" i="25"/>
  <c r="M4" i="27"/>
  <c r="M144" i="11"/>
  <c r="N5" i="25"/>
  <c r="N5" i="27"/>
  <c r="N145" i="11"/>
  <c r="Q6" i="25"/>
  <c r="Q6" i="27"/>
  <c r="Q146" i="11"/>
  <c r="B7" i="25"/>
  <c r="B7" i="27"/>
  <c r="B147" i="11"/>
  <c r="J7" i="25"/>
  <c r="J7" i="27"/>
  <c r="J147" i="11"/>
  <c r="L8" i="25"/>
  <c r="L8" i="27"/>
  <c r="L148" i="11"/>
  <c r="J9" i="25"/>
  <c r="J9" i="27"/>
  <c r="J149" i="11"/>
  <c r="L10" i="25"/>
  <c r="L10" i="27"/>
  <c r="L150" i="11"/>
  <c r="J11" i="25"/>
  <c r="J11" i="27"/>
  <c r="J151" i="11"/>
  <c r="H12" i="25"/>
  <c r="H12" i="27"/>
  <c r="H152" i="11"/>
  <c r="B25" i="25"/>
  <c r="B25" i="27"/>
  <c r="N23" i="25"/>
  <c r="N23" i="27"/>
  <c r="O24" i="25"/>
  <c r="O24" i="27"/>
  <c r="Q25" i="25"/>
  <c r="Q25" i="27"/>
  <c r="R26" i="25"/>
  <c r="N27" i="25"/>
  <c r="N27" i="27"/>
  <c r="O28" i="25"/>
  <c r="O28" i="27"/>
  <c r="Q29" i="25"/>
  <c r="Q29" i="27"/>
  <c r="M30" i="25"/>
  <c r="M30" i="27"/>
  <c r="J31" i="25"/>
  <c r="J31" i="27"/>
  <c r="B51" i="25"/>
  <c r="B51" i="27"/>
  <c r="L43" i="25"/>
  <c r="L43" i="27"/>
  <c r="R44" i="25"/>
  <c r="R44" i="27"/>
  <c r="E44" i="25"/>
  <c r="E44" i="27"/>
  <c r="F45" i="25"/>
  <c r="F45" i="27"/>
  <c r="G46" i="25"/>
  <c r="G46" i="27"/>
  <c r="L47" i="25"/>
  <c r="L47" i="27"/>
  <c r="M48" i="25"/>
  <c r="M48" i="27"/>
  <c r="N49" i="25"/>
  <c r="N49" i="27"/>
  <c r="K50" i="25"/>
  <c r="K50" i="27"/>
  <c r="Q51" i="25"/>
  <c r="Q51" i="27"/>
  <c r="R52" i="25"/>
  <c r="R52" i="27"/>
  <c r="E52" i="25"/>
  <c r="E52" i="27"/>
  <c r="F53" i="25"/>
  <c r="F53" i="27"/>
  <c r="N63" i="25"/>
  <c r="N63" i="27"/>
  <c r="O64" i="25"/>
  <c r="O64" i="27"/>
  <c r="Q65" i="25"/>
  <c r="Q65" i="27"/>
  <c r="R66" i="25"/>
  <c r="I66" i="25"/>
  <c r="I66" i="27"/>
  <c r="N67" i="25"/>
  <c r="N67" i="27"/>
  <c r="O68" i="25"/>
  <c r="O68" i="27"/>
  <c r="L69" i="25"/>
  <c r="L69" i="27"/>
  <c r="M70" i="25"/>
  <c r="M70" i="27"/>
  <c r="N71" i="25"/>
  <c r="N71" i="27"/>
  <c r="B87" i="25"/>
  <c r="B87" i="27"/>
  <c r="L83" i="25"/>
  <c r="L83" i="27"/>
  <c r="M84" i="25"/>
  <c r="M84" i="27"/>
  <c r="G86" i="25"/>
  <c r="G86" i="27"/>
  <c r="H87" i="25"/>
  <c r="H87" i="27"/>
  <c r="I88" i="25"/>
  <c r="I88" i="27"/>
  <c r="F89" i="25"/>
  <c r="F89" i="27"/>
  <c r="G90" i="25"/>
  <c r="G90" i="27"/>
  <c r="L91" i="25"/>
  <c r="L91" i="27"/>
  <c r="I92" i="25"/>
  <c r="I92" i="27"/>
  <c r="R106" i="25"/>
  <c r="J107" i="25"/>
  <c r="J107" i="27"/>
  <c r="K108" i="25"/>
  <c r="K108" i="27"/>
  <c r="H109" i="25"/>
  <c r="H109" i="27"/>
  <c r="E110" i="25"/>
  <c r="E110" i="27"/>
  <c r="H123" i="25"/>
  <c r="H123" i="27"/>
  <c r="I124" i="25"/>
  <c r="I124" i="27"/>
  <c r="N125" i="25"/>
  <c r="N125" i="27"/>
  <c r="O126" i="25"/>
  <c r="O126" i="27"/>
  <c r="Q127" i="25"/>
  <c r="Q127" i="27"/>
  <c r="R128" i="25"/>
  <c r="I128" i="25"/>
  <c r="I128" i="27"/>
  <c r="J129" i="25"/>
  <c r="J129" i="27"/>
  <c r="O130" i="25"/>
  <c r="O130" i="27"/>
  <c r="L131" i="25"/>
  <c r="L131" i="27"/>
  <c r="M132" i="25"/>
  <c r="M132" i="27"/>
  <c r="R3" i="25"/>
  <c r="R3" i="27"/>
  <c r="R143" i="11"/>
  <c r="O3" i="25"/>
  <c r="O3" i="27"/>
  <c r="O143" i="11"/>
  <c r="O4" i="25"/>
  <c r="O4" i="27"/>
  <c r="O144" i="11"/>
  <c r="L5" i="25"/>
  <c r="L5" i="27"/>
  <c r="L145" i="11"/>
  <c r="N6" i="25"/>
  <c r="N6" i="27"/>
  <c r="N146" i="11"/>
  <c r="Q7" i="25"/>
  <c r="Q7" i="27"/>
  <c r="Q147" i="11"/>
  <c r="L7" i="25"/>
  <c r="L7" i="27"/>
  <c r="L147" i="11"/>
  <c r="H7" i="25"/>
  <c r="H7" i="27"/>
  <c r="H147" i="11"/>
  <c r="B8" i="25"/>
  <c r="B8" i="27"/>
  <c r="B148" i="11"/>
  <c r="N8" i="25"/>
  <c r="N8" i="27"/>
  <c r="N148" i="11"/>
  <c r="J8" i="25"/>
  <c r="J8" i="27"/>
  <c r="J148" i="11"/>
  <c r="F8" i="25"/>
  <c r="F8" i="27"/>
  <c r="F148" i="11"/>
  <c r="Q9" i="25"/>
  <c r="Q9" i="27"/>
  <c r="Q149" i="11"/>
  <c r="L9" i="25"/>
  <c r="L9" i="27"/>
  <c r="L149" i="11"/>
  <c r="H9" i="25"/>
  <c r="H9" i="27"/>
  <c r="H149" i="11"/>
  <c r="B10" i="25"/>
  <c r="B150" i="11"/>
  <c r="B10" i="27"/>
  <c r="N10" i="25"/>
  <c r="N10" i="27"/>
  <c r="N150" i="11"/>
  <c r="J10" i="25"/>
  <c r="J10" i="27"/>
  <c r="J150" i="11"/>
  <c r="F10" i="25"/>
  <c r="F10" i="27"/>
  <c r="F150" i="11"/>
  <c r="Q11" i="25"/>
  <c r="Q11" i="27"/>
  <c r="Q151" i="11"/>
  <c r="L11" i="25"/>
  <c r="L11" i="27"/>
  <c r="L151" i="11"/>
  <c r="H11" i="25"/>
  <c r="H11" i="27"/>
  <c r="H151" i="11"/>
  <c r="B12" i="25"/>
  <c r="B12" i="27"/>
  <c r="B152" i="11"/>
  <c r="N12" i="25"/>
  <c r="N12" i="27"/>
  <c r="N152" i="11"/>
  <c r="J12" i="25"/>
  <c r="J12" i="27"/>
  <c r="J152" i="11"/>
  <c r="F12" i="25"/>
  <c r="F12" i="27"/>
  <c r="F152" i="11"/>
  <c r="Q13" i="25"/>
  <c r="Q153" i="11"/>
  <c r="Q13" i="27"/>
  <c r="L13" i="25"/>
  <c r="L13" i="27"/>
  <c r="L153" i="11"/>
  <c r="H13" i="25"/>
  <c r="H153" i="11"/>
  <c r="B23" i="25"/>
  <c r="B23" i="27"/>
  <c r="B27" i="25"/>
  <c r="B27" i="27"/>
  <c r="B31" i="25"/>
  <c r="B31" i="27"/>
  <c r="Q23" i="25"/>
  <c r="Q23" i="27"/>
  <c r="H23" i="25"/>
  <c r="H23" i="27"/>
  <c r="R24" i="25"/>
  <c r="M24" i="25"/>
  <c r="M24" i="27"/>
  <c r="I24" i="25"/>
  <c r="I24" i="27"/>
  <c r="N25" i="25"/>
  <c r="N25" i="27"/>
  <c r="F25" i="25"/>
  <c r="F25" i="27"/>
  <c r="O26" i="25"/>
  <c r="O26" i="27"/>
  <c r="K26" i="25"/>
  <c r="K26" i="27"/>
  <c r="G26" i="25"/>
  <c r="G26" i="27"/>
  <c r="Q27" i="25"/>
  <c r="Q27" i="27"/>
  <c r="L27" i="25"/>
  <c r="L27" i="27"/>
  <c r="H27" i="25"/>
  <c r="H27" i="27"/>
  <c r="R28" i="25"/>
  <c r="M28" i="25"/>
  <c r="M28" i="27"/>
  <c r="I28" i="25"/>
  <c r="I28" i="27"/>
  <c r="E28" i="25"/>
  <c r="E28" i="27"/>
  <c r="N29" i="25"/>
  <c r="N29" i="27"/>
  <c r="J29" i="25"/>
  <c r="J29" i="27"/>
  <c r="F29" i="25"/>
  <c r="F29" i="27"/>
  <c r="O30" i="25"/>
  <c r="O30" i="27"/>
  <c r="K30" i="25"/>
  <c r="K30" i="27"/>
  <c r="G30" i="25"/>
  <c r="G30" i="27"/>
  <c r="Q31" i="25"/>
  <c r="Q31" i="27"/>
  <c r="L31" i="25"/>
  <c r="L31" i="27"/>
  <c r="H31" i="25"/>
  <c r="H31" i="27"/>
  <c r="R32" i="25"/>
  <c r="M32" i="25"/>
  <c r="M32" i="27"/>
  <c r="I32" i="25"/>
  <c r="I32" i="27"/>
  <c r="E32" i="25"/>
  <c r="E32" i="27"/>
  <c r="N33" i="25"/>
  <c r="N33" i="27"/>
  <c r="J33" i="25"/>
  <c r="J33" i="27"/>
  <c r="F33" i="25"/>
  <c r="F33" i="27"/>
  <c r="B45" i="25"/>
  <c r="B45" i="27"/>
  <c r="B49" i="25"/>
  <c r="B49" i="27"/>
  <c r="B53" i="25"/>
  <c r="B53" i="27"/>
  <c r="O44" i="25"/>
  <c r="O44" i="27"/>
  <c r="K44" i="25"/>
  <c r="K44" i="27"/>
  <c r="G44" i="25"/>
  <c r="G44" i="27"/>
  <c r="Q45" i="25"/>
  <c r="Q45" i="27"/>
  <c r="H45" i="25"/>
  <c r="H45" i="27"/>
  <c r="R46" i="25"/>
  <c r="R46" i="27"/>
  <c r="M46" i="25"/>
  <c r="M46" i="27"/>
  <c r="I46" i="25"/>
  <c r="I46" i="27"/>
  <c r="E46" i="25"/>
  <c r="E46" i="27"/>
  <c r="N47" i="25"/>
  <c r="N47" i="27"/>
  <c r="J47" i="25"/>
  <c r="J47" i="27"/>
  <c r="F47" i="25"/>
  <c r="F47" i="27"/>
  <c r="O48" i="25"/>
  <c r="O48" i="27"/>
  <c r="Q49" i="25"/>
  <c r="Q49" i="27"/>
  <c r="L49" i="25"/>
  <c r="L49" i="27"/>
  <c r="H49" i="25"/>
  <c r="H49" i="27"/>
  <c r="R50" i="25"/>
  <c r="R50" i="27"/>
  <c r="M50" i="25"/>
  <c r="M50" i="27"/>
  <c r="I50" i="25"/>
  <c r="I50" i="27"/>
  <c r="E50" i="25"/>
  <c r="E50" i="27"/>
  <c r="N51" i="25"/>
  <c r="N51" i="27"/>
  <c r="J51" i="25"/>
  <c r="J51" i="27"/>
  <c r="F51" i="25"/>
  <c r="F51" i="27"/>
  <c r="O52" i="25"/>
  <c r="O52" i="27"/>
  <c r="K52" i="25"/>
  <c r="K52" i="27"/>
  <c r="G52" i="25"/>
  <c r="G52" i="27"/>
  <c r="Q53" i="25"/>
  <c r="Q53" i="27"/>
  <c r="L53" i="25"/>
  <c r="L53" i="27"/>
  <c r="B63" i="25"/>
  <c r="B63" i="27"/>
  <c r="B67" i="25"/>
  <c r="B67" i="27"/>
  <c r="B71" i="25"/>
  <c r="B71" i="27"/>
  <c r="Q63" i="25"/>
  <c r="Q63" i="27"/>
  <c r="H63" i="25"/>
  <c r="H63" i="27"/>
  <c r="R64" i="25"/>
  <c r="M64" i="25"/>
  <c r="M64" i="27"/>
  <c r="I64" i="25"/>
  <c r="I64" i="27"/>
  <c r="N65" i="25"/>
  <c r="N65" i="27"/>
  <c r="F65" i="25"/>
  <c r="F65" i="27"/>
  <c r="O66" i="27"/>
  <c r="K66" i="27"/>
  <c r="G66" i="25"/>
  <c r="G66" i="27"/>
  <c r="Q67" i="25"/>
  <c r="Q67" i="27"/>
  <c r="L67" i="25"/>
  <c r="L67" i="27"/>
  <c r="H67" i="25"/>
  <c r="H67" i="27"/>
  <c r="R68" i="25"/>
  <c r="M68" i="25"/>
  <c r="M68" i="27"/>
  <c r="I68" i="25"/>
  <c r="I68" i="27"/>
  <c r="E68" i="25"/>
  <c r="E68" i="27"/>
  <c r="N69" i="25"/>
  <c r="N69" i="27"/>
  <c r="J69" i="25"/>
  <c r="J69" i="27"/>
  <c r="F69" i="25"/>
  <c r="F69" i="27"/>
  <c r="O70" i="25"/>
  <c r="O70" i="27"/>
  <c r="K70" i="25"/>
  <c r="K70" i="27"/>
  <c r="G70" i="25"/>
  <c r="G70" i="27"/>
  <c r="Q71" i="25"/>
  <c r="Q71" i="27"/>
  <c r="L71" i="25"/>
  <c r="L71" i="27"/>
  <c r="H71" i="25"/>
  <c r="H71" i="27"/>
  <c r="R72" i="25"/>
  <c r="M72" i="25"/>
  <c r="M72" i="27"/>
  <c r="I72" i="25"/>
  <c r="I72" i="27"/>
  <c r="E72" i="25"/>
  <c r="E72" i="27"/>
  <c r="N73" i="25"/>
  <c r="N73" i="27"/>
  <c r="J73" i="25"/>
  <c r="J73" i="27"/>
  <c r="F73" i="25"/>
  <c r="F73" i="27"/>
  <c r="B85" i="25"/>
  <c r="B85" i="27"/>
  <c r="B89" i="25"/>
  <c r="B89" i="27"/>
  <c r="B93" i="25"/>
  <c r="B93" i="27"/>
  <c r="N83" i="25"/>
  <c r="N83" i="27"/>
  <c r="J83" i="25"/>
  <c r="J83" i="27"/>
  <c r="F83" i="25"/>
  <c r="F83" i="27"/>
  <c r="O84" i="25"/>
  <c r="O84" i="27"/>
  <c r="K84" i="25"/>
  <c r="K84" i="27"/>
  <c r="G84" i="25"/>
  <c r="G84" i="27"/>
  <c r="Q85" i="25"/>
  <c r="Q85" i="27"/>
  <c r="L85" i="25"/>
  <c r="L85" i="27"/>
  <c r="R86" i="25"/>
  <c r="M86" i="25"/>
  <c r="M86" i="27"/>
  <c r="I86" i="25"/>
  <c r="I86" i="27"/>
  <c r="E86" i="25"/>
  <c r="E86" i="27"/>
  <c r="N87" i="25"/>
  <c r="N87" i="27"/>
  <c r="J87" i="25"/>
  <c r="J87" i="27"/>
  <c r="F87" i="25"/>
  <c r="F87" i="27"/>
  <c r="O88" i="25"/>
  <c r="O88" i="27"/>
  <c r="K88" i="25"/>
  <c r="K88" i="27"/>
  <c r="G88" i="25"/>
  <c r="G88" i="27"/>
  <c r="Q89" i="25"/>
  <c r="Q89" i="27"/>
  <c r="L89" i="25"/>
  <c r="L89" i="27"/>
  <c r="H89" i="25"/>
  <c r="H89" i="27"/>
  <c r="R90" i="25"/>
  <c r="M90" i="25"/>
  <c r="M90" i="27"/>
  <c r="I90" i="25"/>
  <c r="I90" i="27"/>
  <c r="E90" i="25"/>
  <c r="E90" i="27"/>
  <c r="N91" i="25"/>
  <c r="N91" i="27"/>
  <c r="J91" i="25"/>
  <c r="J91" i="27"/>
  <c r="F91" i="25"/>
  <c r="F91" i="27"/>
  <c r="O92" i="25"/>
  <c r="O92" i="27"/>
  <c r="K92" i="25"/>
  <c r="K92" i="27"/>
  <c r="G92" i="25"/>
  <c r="G92" i="27"/>
  <c r="Q93" i="25"/>
  <c r="Q93" i="27"/>
  <c r="L93" i="25"/>
  <c r="L93" i="27"/>
  <c r="B103" i="25"/>
  <c r="B103" i="27"/>
  <c r="B107" i="25"/>
  <c r="B107" i="27"/>
  <c r="L103" i="25"/>
  <c r="L103" i="27"/>
  <c r="H103" i="25"/>
  <c r="H103" i="27"/>
  <c r="M104" i="25"/>
  <c r="M104" i="27"/>
  <c r="I104" i="25"/>
  <c r="I104" i="27"/>
  <c r="E104" i="25"/>
  <c r="E104" i="27"/>
  <c r="N105" i="25"/>
  <c r="N105" i="27"/>
  <c r="J105" i="25"/>
  <c r="J105" i="27"/>
  <c r="F105" i="25"/>
  <c r="F105" i="27"/>
  <c r="O106" i="25"/>
  <c r="O106" i="27"/>
  <c r="K106" i="25"/>
  <c r="K106" i="27"/>
  <c r="G106" i="25"/>
  <c r="G106" i="27"/>
  <c r="Q107" i="25"/>
  <c r="Q107" i="27"/>
  <c r="L107" i="25"/>
  <c r="L107" i="27"/>
  <c r="R108" i="25"/>
  <c r="M108" i="25"/>
  <c r="M108" i="27"/>
  <c r="I108" i="25"/>
  <c r="I108" i="27"/>
  <c r="E108" i="25"/>
  <c r="E108" i="27"/>
  <c r="N109" i="25"/>
  <c r="N109" i="27"/>
  <c r="J109" i="25"/>
  <c r="J109" i="27"/>
  <c r="F109" i="25"/>
  <c r="F109" i="27"/>
  <c r="O110" i="25"/>
  <c r="O110" i="27"/>
  <c r="K110" i="25"/>
  <c r="K110" i="27"/>
  <c r="G110" i="25"/>
  <c r="G110" i="27"/>
  <c r="Q111" i="25"/>
  <c r="Q111" i="27"/>
  <c r="L111" i="25"/>
  <c r="L111" i="27"/>
  <c r="H111" i="25"/>
  <c r="H111" i="27"/>
  <c r="R112" i="25"/>
  <c r="M112" i="25"/>
  <c r="M112" i="27"/>
  <c r="I112" i="25"/>
  <c r="I112" i="27"/>
  <c r="E112" i="25"/>
  <c r="E112" i="27"/>
  <c r="N113" i="25"/>
  <c r="N113" i="27"/>
  <c r="J113" i="25"/>
  <c r="J113" i="27"/>
  <c r="F113" i="25"/>
  <c r="F113" i="27"/>
  <c r="B125" i="25"/>
  <c r="B125" i="27"/>
  <c r="B129" i="25"/>
  <c r="B129" i="27"/>
  <c r="B133" i="25"/>
  <c r="B133" i="27"/>
  <c r="N123" i="25"/>
  <c r="N123" i="27"/>
  <c r="J123" i="25"/>
  <c r="J123" i="27"/>
  <c r="F123" i="25"/>
  <c r="F123" i="27"/>
  <c r="O124" i="25"/>
  <c r="O124" i="27"/>
  <c r="K124" i="25"/>
  <c r="K124" i="27"/>
  <c r="G124" i="25"/>
  <c r="G124" i="27"/>
  <c r="Q125" i="25"/>
  <c r="Q125" i="27"/>
  <c r="L125" i="25"/>
  <c r="L125" i="27"/>
  <c r="R126" i="25"/>
  <c r="M126" i="25"/>
  <c r="M126" i="27"/>
  <c r="I126" i="25"/>
  <c r="I126" i="27"/>
  <c r="E126" i="25"/>
  <c r="E126" i="27"/>
  <c r="N127" i="25"/>
  <c r="N127" i="27"/>
  <c r="J127" i="25"/>
  <c r="J127" i="27"/>
  <c r="F127" i="25"/>
  <c r="F127" i="27"/>
  <c r="O128" i="25"/>
  <c r="O128" i="27"/>
  <c r="K128" i="25"/>
  <c r="K128" i="27"/>
  <c r="G128" i="25"/>
  <c r="G128" i="27"/>
  <c r="Q129" i="25"/>
  <c r="Q129" i="27"/>
  <c r="L129" i="25"/>
  <c r="L129" i="27"/>
  <c r="H129" i="25"/>
  <c r="H129" i="27"/>
  <c r="R130" i="25"/>
  <c r="M130" i="25"/>
  <c r="M130" i="27"/>
  <c r="I130" i="25"/>
  <c r="I130" i="27"/>
  <c r="E130" i="25"/>
  <c r="E130" i="27"/>
  <c r="N131" i="25"/>
  <c r="N131" i="27"/>
  <c r="J131" i="25"/>
  <c r="J131" i="27"/>
  <c r="F131" i="25"/>
  <c r="F131" i="27"/>
  <c r="O132" i="25"/>
  <c r="O132" i="27"/>
  <c r="K132" i="25"/>
  <c r="K132" i="27"/>
  <c r="G132" i="25"/>
  <c r="G132" i="27"/>
  <c r="Q133" i="25"/>
  <c r="Q133" i="27"/>
  <c r="L133" i="25"/>
  <c r="L133" i="27"/>
  <c r="E143" i="22"/>
  <c r="I143" i="22"/>
  <c r="M143" i="22"/>
  <c r="R143" i="22"/>
  <c r="G144" i="22"/>
  <c r="K144" i="22"/>
  <c r="O144" i="22"/>
  <c r="E145" i="22"/>
  <c r="I145" i="22"/>
  <c r="M145" i="22"/>
  <c r="R145" i="22"/>
  <c r="G146" i="22"/>
  <c r="K146" i="22"/>
  <c r="O146" i="22"/>
  <c r="E147" i="22"/>
  <c r="I147" i="22"/>
  <c r="M147" i="22"/>
  <c r="R147" i="22"/>
  <c r="G148" i="22"/>
  <c r="K148" i="22"/>
  <c r="O148" i="22"/>
  <c r="E149" i="22"/>
  <c r="I149" i="22"/>
  <c r="M149" i="22"/>
  <c r="R149" i="22"/>
  <c r="G150" i="22"/>
  <c r="K150" i="22"/>
  <c r="O150" i="22"/>
  <c r="E151" i="22"/>
  <c r="I151" i="22"/>
  <c r="M151" i="22"/>
  <c r="R151" i="22"/>
  <c r="G152" i="22"/>
  <c r="K152" i="22"/>
  <c r="O152" i="22"/>
  <c r="E153" i="22"/>
  <c r="I153" i="22"/>
  <c r="M153" i="22"/>
  <c r="R153" i="22"/>
  <c r="E154" i="24"/>
  <c r="N154" i="24"/>
  <c r="K154" i="24"/>
  <c r="B54" i="22"/>
  <c r="J5" i="31" s="1"/>
  <c r="R34" i="22"/>
  <c r="R13" i="28" s="1"/>
  <c r="G94" i="22"/>
  <c r="G16" i="28" s="1"/>
  <c r="O134" i="22"/>
  <c r="O18" i="28" s="1"/>
  <c r="H14" i="22"/>
  <c r="H12" i="28" s="1"/>
  <c r="F34" i="22"/>
  <c r="F13" i="28" s="1"/>
  <c r="J34" i="22"/>
  <c r="J13" i="28" s="1"/>
  <c r="N34" i="22"/>
  <c r="N13" i="28" s="1"/>
  <c r="B34" i="22"/>
  <c r="J4" i="31" s="1"/>
  <c r="H34" i="22"/>
  <c r="H13" i="28" s="1"/>
  <c r="H54" i="22"/>
  <c r="H14" i="28" s="1"/>
  <c r="L54" i="22"/>
  <c r="L14" i="28" s="1"/>
  <c r="Q54" i="22"/>
  <c r="Q14" i="28" s="1"/>
  <c r="F74" i="22"/>
  <c r="F15" i="28" s="1"/>
  <c r="J74" i="22"/>
  <c r="J15" i="28" s="1"/>
  <c r="N74" i="22"/>
  <c r="N15" i="28" s="1"/>
  <c r="B74" i="22"/>
  <c r="J6" i="31" s="1"/>
  <c r="H74" i="22"/>
  <c r="H15" i="28" s="1"/>
  <c r="B94" i="22"/>
  <c r="J7" i="31" s="1"/>
  <c r="H94" i="22"/>
  <c r="H16" i="28" s="1"/>
  <c r="L94" i="22"/>
  <c r="L16" i="28" s="1"/>
  <c r="Q94" i="22"/>
  <c r="Q16" i="28" s="1"/>
  <c r="F94" i="22"/>
  <c r="F16" i="28" s="1"/>
  <c r="F114" i="22"/>
  <c r="F17" i="28" s="1"/>
  <c r="J114" i="22"/>
  <c r="J17" i="28" s="1"/>
  <c r="B114" i="22"/>
  <c r="J8" i="31" s="1"/>
  <c r="H114" i="22"/>
  <c r="H17" i="28" s="1"/>
  <c r="L114" i="22"/>
  <c r="L17" i="28" s="1"/>
  <c r="Q114" i="22"/>
  <c r="Q17" i="28" s="1"/>
  <c r="B134" i="22"/>
  <c r="J9" i="31" s="1"/>
  <c r="H134" i="22"/>
  <c r="H18" i="28" s="1"/>
  <c r="L134" i="22"/>
  <c r="L18" i="28" s="1"/>
  <c r="Q134" i="22"/>
  <c r="Q18" i="28" s="1"/>
  <c r="F14" i="22"/>
  <c r="F12" i="28" s="1"/>
  <c r="J14" i="22"/>
  <c r="J12" i="28" s="1"/>
  <c r="N14" i="22"/>
  <c r="N12" i="28" s="1"/>
  <c r="L34" i="22"/>
  <c r="L13" i="28" s="1"/>
  <c r="Q34" i="22"/>
  <c r="Q13" i="28" s="1"/>
  <c r="F54" i="22"/>
  <c r="F14" i="28" s="1"/>
  <c r="J54" i="22"/>
  <c r="J14" i="28" s="1"/>
  <c r="N54" i="22"/>
  <c r="N14" i="28" s="1"/>
  <c r="L74" i="22"/>
  <c r="L15" i="28" s="1"/>
  <c r="Q74" i="22"/>
  <c r="Q15" i="28" s="1"/>
  <c r="J94" i="22"/>
  <c r="J16" i="28" s="1"/>
  <c r="N94" i="22"/>
  <c r="N16" i="28" s="1"/>
  <c r="F134" i="22"/>
  <c r="F18" i="28" s="1"/>
  <c r="J134" i="22"/>
  <c r="J18" i="28" s="1"/>
  <c r="N134" i="22"/>
  <c r="N18" i="28" s="1"/>
  <c r="N114" i="22"/>
  <c r="N17" i="28" s="1"/>
  <c r="R54" i="22"/>
  <c r="R14" i="28" s="1"/>
  <c r="K114" i="22"/>
  <c r="K17" i="28" s="1"/>
  <c r="K34" i="22"/>
  <c r="K13" i="28" s="1"/>
  <c r="O54" i="22"/>
  <c r="O14" i="28" s="1"/>
  <c r="E74" i="22"/>
  <c r="K6" i="31" s="1"/>
  <c r="I94" i="22"/>
  <c r="I16" i="28" s="1"/>
  <c r="M114" i="22"/>
  <c r="M17" i="28" s="1"/>
  <c r="R134" i="22"/>
  <c r="R18" i="28" s="1"/>
  <c r="B94" i="11"/>
  <c r="K34" i="11"/>
  <c r="B134" i="11"/>
  <c r="R14" i="22"/>
  <c r="R12" i="28" s="1"/>
  <c r="E34" i="22"/>
  <c r="K4" i="31" s="1"/>
  <c r="I34" i="22"/>
  <c r="I13" i="28" s="1"/>
  <c r="M34" i="22"/>
  <c r="M13" i="28" s="1"/>
  <c r="G34" i="22"/>
  <c r="G13" i="28" s="1"/>
  <c r="O34" i="22"/>
  <c r="O13" i="28" s="1"/>
  <c r="G54" i="22"/>
  <c r="G14" i="28" s="1"/>
  <c r="K54" i="22"/>
  <c r="K14" i="28" s="1"/>
  <c r="E54" i="22"/>
  <c r="K5" i="31" s="1"/>
  <c r="I54" i="22"/>
  <c r="I14" i="28" s="1"/>
  <c r="M54" i="22"/>
  <c r="M14" i="28" s="1"/>
  <c r="I74" i="22"/>
  <c r="I15" i="28" s="1"/>
  <c r="M74" i="22"/>
  <c r="M15" i="28" s="1"/>
  <c r="G74" i="22"/>
  <c r="G15" i="28" s="1"/>
  <c r="K74" i="22"/>
  <c r="K15" i="28" s="1"/>
  <c r="O74" i="22"/>
  <c r="O15" i="28" s="1"/>
  <c r="K94" i="22"/>
  <c r="K16" i="28" s="1"/>
  <c r="O94" i="22"/>
  <c r="O16" i="28" s="1"/>
  <c r="E94" i="22"/>
  <c r="K7" i="31" s="1"/>
  <c r="M94" i="22"/>
  <c r="M16" i="28" s="1"/>
  <c r="E114" i="22"/>
  <c r="K8" i="31" s="1"/>
  <c r="I114" i="22"/>
  <c r="I17" i="28" s="1"/>
  <c r="R114" i="22"/>
  <c r="R17" i="28" s="1"/>
  <c r="G114" i="22"/>
  <c r="G17" i="28" s="1"/>
  <c r="O114" i="22"/>
  <c r="O17" i="28" s="1"/>
  <c r="G134" i="22"/>
  <c r="G18" i="28" s="1"/>
  <c r="K134" i="22"/>
  <c r="K18" i="28" s="1"/>
  <c r="E134" i="22"/>
  <c r="K9" i="31" s="1"/>
  <c r="I134" i="22"/>
  <c r="I18" i="28" s="1"/>
  <c r="M134" i="22"/>
  <c r="M18" i="28" s="1"/>
  <c r="R34" i="11"/>
  <c r="R23" i="25"/>
  <c r="N34" i="11"/>
  <c r="N24" i="25"/>
  <c r="Q34" i="11"/>
  <c r="Q26" i="25"/>
  <c r="B114" i="11"/>
  <c r="B111" i="25"/>
  <c r="H134" i="11"/>
  <c r="H125" i="25"/>
  <c r="K14" i="22"/>
  <c r="K12" i="28" s="1"/>
  <c r="E14" i="22"/>
  <c r="K3" i="31" s="1"/>
  <c r="M14" i="22"/>
  <c r="M12" i="28" s="1"/>
  <c r="N54" i="11"/>
  <c r="N43" i="25"/>
  <c r="F54" i="11"/>
  <c r="F43" i="25"/>
  <c r="G54" i="11"/>
  <c r="G48" i="25"/>
  <c r="G74" i="11"/>
  <c r="R74" i="11"/>
  <c r="R63" i="25"/>
  <c r="N74" i="11"/>
  <c r="N64" i="25"/>
  <c r="N94" i="11"/>
  <c r="J94" i="11"/>
  <c r="J84" i="25"/>
  <c r="M114" i="11"/>
  <c r="M105" i="25"/>
  <c r="N134" i="11"/>
  <c r="F134" i="11"/>
  <c r="F124" i="25"/>
  <c r="Q14" i="22"/>
  <c r="Q12" i="28" s="1"/>
  <c r="B14" i="11"/>
  <c r="M54" i="11"/>
  <c r="M44" i="25"/>
  <c r="H74" i="11"/>
  <c r="H64" i="25"/>
  <c r="M74" i="11"/>
  <c r="M65" i="25"/>
  <c r="L94" i="11"/>
  <c r="L84" i="25"/>
  <c r="M94" i="11"/>
  <c r="M85" i="25"/>
  <c r="O94" i="11"/>
  <c r="O87" i="25"/>
  <c r="K94" i="11"/>
  <c r="K87" i="25"/>
  <c r="G94" i="11"/>
  <c r="G87" i="25"/>
  <c r="I114" i="11"/>
  <c r="I103" i="25"/>
  <c r="E114" i="11"/>
  <c r="E103" i="25"/>
  <c r="F114" i="11"/>
  <c r="F104" i="25"/>
  <c r="L114" i="11"/>
  <c r="L106" i="25"/>
  <c r="K114" i="11"/>
  <c r="K109" i="25"/>
  <c r="L134" i="11"/>
  <c r="O134" i="11"/>
  <c r="O123" i="25"/>
  <c r="K134" i="11"/>
  <c r="K123" i="25"/>
  <c r="R134" i="11"/>
  <c r="R125" i="25"/>
  <c r="I34" i="11"/>
  <c r="I23" i="25"/>
  <c r="F34" i="11"/>
  <c r="F24" i="25"/>
  <c r="O34" i="11"/>
  <c r="O29" i="25"/>
  <c r="G34" i="11"/>
  <c r="G29" i="25"/>
  <c r="E54" i="11"/>
  <c r="E45" i="25"/>
  <c r="H94" i="11"/>
  <c r="H85" i="25"/>
  <c r="Q114" i="11"/>
  <c r="Q103" i="25"/>
  <c r="R114" i="11"/>
  <c r="R104" i="25"/>
  <c r="H114" i="11"/>
  <c r="H107" i="25"/>
  <c r="G14" i="22"/>
  <c r="G12" i="28" s="1"/>
  <c r="O14" i="22"/>
  <c r="O12" i="28" s="1"/>
  <c r="I14" i="22"/>
  <c r="I12" i="28" s="1"/>
  <c r="L34" i="11"/>
  <c r="L23" i="25"/>
  <c r="E34" i="11"/>
  <c r="E24" i="25"/>
  <c r="J34" i="11"/>
  <c r="J25" i="25"/>
  <c r="J54" i="11"/>
  <c r="J43" i="25"/>
  <c r="L54" i="11"/>
  <c r="L45" i="25"/>
  <c r="K54" i="11"/>
  <c r="K48" i="25"/>
  <c r="I74" i="11"/>
  <c r="I63" i="25"/>
  <c r="F74" i="11"/>
  <c r="F64" i="25"/>
  <c r="Q74" i="11"/>
  <c r="Q66" i="25"/>
  <c r="R94" i="11"/>
  <c r="R83" i="25"/>
  <c r="I94" i="11"/>
  <c r="I83" i="25"/>
  <c r="E134" i="11"/>
  <c r="E123" i="25"/>
  <c r="J134" i="11"/>
  <c r="J124" i="25"/>
  <c r="B14" i="22"/>
  <c r="J3" i="31" s="1"/>
  <c r="H34" i="11"/>
  <c r="H24" i="25"/>
  <c r="M34" i="11"/>
  <c r="M25" i="25"/>
  <c r="R54" i="11"/>
  <c r="R43" i="25"/>
  <c r="I54" i="11"/>
  <c r="I43" i="25"/>
  <c r="H54" i="11"/>
  <c r="H46" i="25"/>
  <c r="O54" i="11"/>
  <c r="O49" i="25"/>
  <c r="L74" i="11"/>
  <c r="L63" i="25"/>
  <c r="E74" i="11"/>
  <c r="E64" i="25"/>
  <c r="J74" i="11"/>
  <c r="J65" i="25"/>
  <c r="O74" i="11"/>
  <c r="O66" i="25"/>
  <c r="K74" i="11"/>
  <c r="K66" i="25"/>
  <c r="Q94" i="11"/>
  <c r="Q83" i="25"/>
  <c r="E94" i="11"/>
  <c r="E84" i="25"/>
  <c r="F94" i="11"/>
  <c r="F85" i="25"/>
  <c r="N114" i="11"/>
  <c r="N103" i="25"/>
  <c r="J114" i="11"/>
  <c r="J103" i="25"/>
  <c r="O114" i="11"/>
  <c r="O104" i="25"/>
  <c r="G114" i="11"/>
  <c r="G104" i="25"/>
  <c r="I134" i="11"/>
  <c r="Q134" i="11"/>
  <c r="Q123" i="25"/>
  <c r="M134" i="11"/>
  <c r="M124" i="25"/>
  <c r="G134" i="11"/>
  <c r="G130" i="25"/>
  <c r="M14" i="23"/>
  <c r="M22" i="30" s="1"/>
  <c r="M29" i="30" s="1"/>
  <c r="L14" i="22"/>
  <c r="L12" i="28" s="1"/>
  <c r="B74" i="11"/>
  <c r="Q54" i="11"/>
  <c r="B54" i="11"/>
  <c r="B34" i="11"/>
  <c r="H153" i="25" l="1"/>
  <c r="I153" i="25"/>
  <c r="K10" i="31"/>
  <c r="J10" i="31"/>
  <c r="B16" i="30"/>
  <c r="D47" i="30" s="1"/>
  <c r="F7" i="31"/>
  <c r="B7" i="31" s="1"/>
  <c r="B12" i="30"/>
  <c r="F43" i="30" s="1"/>
  <c r="F3" i="31"/>
  <c r="B18" i="30"/>
  <c r="F49" i="30" s="1"/>
  <c r="F9" i="31"/>
  <c r="B9" i="31" s="1"/>
  <c r="B15" i="30"/>
  <c r="F46" i="30" s="1"/>
  <c r="F6" i="31"/>
  <c r="B6" i="31" s="1"/>
  <c r="E17" i="30"/>
  <c r="E48" i="30" s="1"/>
  <c r="G8" i="31"/>
  <c r="C8" i="31" s="1"/>
  <c r="G2" i="26"/>
  <c r="G3" i="31"/>
  <c r="B13" i="30"/>
  <c r="F44" i="30" s="1"/>
  <c r="F4" i="31"/>
  <c r="B4" i="31" s="1"/>
  <c r="E16" i="30"/>
  <c r="E47" i="30" s="1"/>
  <c r="G7" i="31"/>
  <c r="C7" i="31" s="1"/>
  <c r="B14" i="30"/>
  <c r="D45" i="30" s="1"/>
  <c r="F5" i="31"/>
  <c r="B5" i="31" s="1"/>
  <c r="E18" i="30"/>
  <c r="E49" i="30" s="1"/>
  <c r="G9" i="31"/>
  <c r="C9" i="31" s="1"/>
  <c r="E13" i="30"/>
  <c r="E44" i="30" s="1"/>
  <c r="G4" i="31"/>
  <c r="C4" i="31" s="1"/>
  <c r="B26" i="31" s="1"/>
  <c r="B17" i="30"/>
  <c r="D48" i="30" s="1"/>
  <c r="F8" i="31"/>
  <c r="B8" i="31" s="1"/>
  <c r="E14" i="30"/>
  <c r="E45" i="30" s="1"/>
  <c r="G5" i="31"/>
  <c r="C5" i="31" s="1"/>
  <c r="B27" i="31" s="1"/>
  <c r="E15" i="30"/>
  <c r="E46" i="30" s="1"/>
  <c r="G6" i="31"/>
  <c r="C6" i="31" s="1"/>
  <c r="B28" i="31" s="1"/>
  <c r="C171" i="27"/>
  <c r="D173" i="27"/>
  <c r="D163" i="27"/>
  <c r="B171" i="27"/>
  <c r="D164" i="27"/>
  <c r="C165" i="27"/>
  <c r="H193" i="27"/>
  <c r="E194" i="22"/>
  <c r="C167" i="27"/>
  <c r="E170" i="27"/>
  <c r="D168" i="27"/>
  <c r="D170" i="27"/>
  <c r="H194" i="22"/>
  <c r="E168" i="27"/>
  <c r="C173" i="27"/>
  <c r="D214" i="22"/>
  <c r="C194" i="22"/>
  <c r="R149" i="27"/>
  <c r="K208" i="27" s="1"/>
  <c r="C226" i="27" s="1"/>
  <c r="R150" i="27"/>
  <c r="K209" i="27" s="1"/>
  <c r="C227" i="27" s="1"/>
  <c r="E214" i="22"/>
  <c r="F214" i="22"/>
  <c r="B166" i="27"/>
  <c r="H214" i="22"/>
  <c r="G214" i="22"/>
  <c r="R151" i="27"/>
  <c r="K210" i="27" s="1"/>
  <c r="C228" i="27" s="1"/>
  <c r="B214" i="22"/>
  <c r="R148" i="27"/>
  <c r="K207" i="27" s="1"/>
  <c r="C225" i="27" s="1"/>
  <c r="D194" i="22"/>
  <c r="C214" i="22"/>
  <c r="G194" i="22"/>
  <c r="F194" i="22"/>
  <c r="E165" i="27"/>
  <c r="B169" i="27"/>
  <c r="R147" i="27"/>
  <c r="K206" i="27" s="1"/>
  <c r="C224" i="27" s="1"/>
  <c r="C168" i="27"/>
  <c r="C163" i="27"/>
  <c r="R153" i="27"/>
  <c r="K212" i="27" s="1"/>
  <c r="C230" i="27" s="1"/>
  <c r="R145" i="27"/>
  <c r="K204" i="27" s="1"/>
  <c r="C222" i="27" s="1"/>
  <c r="R146" i="27"/>
  <c r="K205" i="27" s="1"/>
  <c r="C223" i="27" s="1"/>
  <c r="D169" i="27"/>
  <c r="C164" i="27"/>
  <c r="D171" i="27"/>
  <c r="B165" i="27"/>
  <c r="R152" i="27"/>
  <c r="K211" i="27" s="1"/>
  <c r="C229" i="27" s="1"/>
  <c r="D166" i="27"/>
  <c r="E173" i="27"/>
  <c r="E169" i="27"/>
  <c r="B173" i="27"/>
  <c r="D165" i="27"/>
  <c r="B170" i="27"/>
  <c r="D172" i="27"/>
  <c r="E164" i="27"/>
  <c r="C170" i="27"/>
  <c r="B172" i="27"/>
  <c r="C169" i="27"/>
  <c r="B164" i="27"/>
  <c r="D167" i="27"/>
  <c r="E167" i="27"/>
  <c r="E163" i="27"/>
  <c r="E171" i="27"/>
  <c r="B168" i="27"/>
  <c r="B167" i="27"/>
  <c r="C166" i="27"/>
  <c r="E166" i="27"/>
  <c r="B174" i="11"/>
  <c r="E174" i="11"/>
  <c r="G194" i="27"/>
  <c r="C172" i="27"/>
  <c r="E172" i="27"/>
  <c r="B194" i="27"/>
  <c r="C174" i="22"/>
  <c r="B174" i="22"/>
  <c r="E174" i="22"/>
  <c r="F194" i="27"/>
  <c r="H194" i="27"/>
  <c r="D194" i="27"/>
  <c r="C174" i="11"/>
  <c r="E186" i="27"/>
  <c r="E194" i="27" s="1"/>
  <c r="E194" i="11"/>
  <c r="C186" i="27"/>
  <c r="C194" i="27" s="1"/>
  <c r="C194" i="11"/>
  <c r="D174" i="22"/>
  <c r="D174" i="11"/>
  <c r="D174" i="24"/>
  <c r="Q8" i="28"/>
  <c r="Q28" i="28" s="1"/>
  <c r="H38" i="28" s="1"/>
  <c r="Q18" i="30"/>
  <c r="Q5" i="28"/>
  <c r="Q25" i="28" s="1"/>
  <c r="H35" i="28" s="1"/>
  <c r="Q15" i="30"/>
  <c r="J3" i="28"/>
  <c r="J23" i="28" s="1"/>
  <c r="J13" i="30"/>
  <c r="L8" i="28"/>
  <c r="L28" i="28" s="1"/>
  <c r="L18" i="30"/>
  <c r="O6" i="28"/>
  <c r="O26" i="28" s="1"/>
  <c r="O16" i="30"/>
  <c r="R3" i="28"/>
  <c r="R23" i="28" s="1"/>
  <c r="I33" i="28" s="1"/>
  <c r="R13" i="30"/>
  <c r="F45" i="30"/>
  <c r="M8" i="28"/>
  <c r="M28" i="28" s="1"/>
  <c r="M18" i="30"/>
  <c r="F5" i="28"/>
  <c r="F25" i="28" s="1"/>
  <c r="F15" i="30"/>
  <c r="K4" i="28"/>
  <c r="K14" i="30"/>
  <c r="J4" i="28"/>
  <c r="J24" i="28" s="1"/>
  <c r="J14" i="30"/>
  <c r="K7" i="28"/>
  <c r="K27" i="28" s="1"/>
  <c r="K17" i="30"/>
  <c r="I7" i="28"/>
  <c r="I27" i="28" s="1"/>
  <c r="I17" i="30"/>
  <c r="M6" i="28"/>
  <c r="M16" i="30"/>
  <c r="M4" i="28"/>
  <c r="M24" i="28" s="1"/>
  <c r="M14" i="30"/>
  <c r="F8" i="28"/>
  <c r="F28" i="28" s="1"/>
  <c r="F18" i="30"/>
  <c r="N5" i="28"/>
  <c r="N25" i="28" s="1"/>
  <c r="N15" i="30"/>
  <c r="Q4" i="28"/>
  <c r="Q24" i="28" s="1"/>
  <c r="H34" i="28" s="1"/>
  <c r="Q14" i="30"/>
  <c r="G7" i="28"/>
  <c r="G27" i="28" s="1"/>
  <c r="G17" i="30"/>
  <c r="J7" i="28"/>
  <c r="J27" i="28" s="1"/>
  <c r="J17" i="30"/>
  <c r="F6" i="28"/>
  <c r="F26" i="28" s="1"/>
  <c r="F16" i="30"/>
  <c r="Q6" i="28"/>
  <c r="Q26" i="28" s="1"/>
  <c r="H36" i="28" s="1"/>
  <c r="Q16" i="30"/>
  <c r="O5" i="28"/>
  <c r="O25" i="28" s="1"/>
  <c r="O15" i="30"/>
  <c r="O4" i="28"/>
  <c r="O24" i="28" s="1"/>
  <c r="O14" i="30"/>
  <c r="I4" i="28"/>
  <c r="I24" i="28" s="1"/>
  <c r="I14" i="30"/>
  <c r="M3" i="28"/>
  <c r="M23" i="28" s="1"/>
  <c r="M13" i="30"/>
  <c r="R7" i="28"/>
  <c r="R27" i="28" s="1"/>
  <c r="I37" i="28" s="1"/>
  <c r="R17" i="30"/>
  <c r="H6" i="28"/>
  <c r="H26" i="28" s="1"/>
  <c r="H16" i="30"/>
  <c r="G3" i="28"/>
  <c r="G23" i="28" s="1"/>
  <c r="G13" i="30"/>
  <c r="F3" i="28"/>
  <c r="F23" i="28" s="1"/>
  <c r="F13" i="30"/>
  <c r="R8" i="28"/>
  <c r="R28" i="28" s="1"/>
  <c r="I38" i="28" s="1"/>
  <c r="R18" i="30"/>
  <c r="O8" i="28"/>
  <c r="O28" i="28" s="1"/>
  <c r="O18" i="30"/>
  <c r="N8" i="28"/>
  <c r="N28" i="28" s="1"/>
  <c r="N18" i="30"/>
  <c r="J6" i="28"/>
  <c r="J26" i="28" s="1"/>
  <c r="J16" i="30"/>
  <c r="G4" i="28"/>
  <c r="G24" i="28" s="1"/>
  <c r="G14" i="30"/>
  <c r="N4" i="28"/>
  <c r="N24" i="28" s="1"/>
  <c r="N14" i="30"/>
  <c r="E2" i="28"/>
  <c r="E12" i="30"/>
  <c r="I2" i="28"/>
  <c r="I22" i="28" s="1"/>
  <c r="I12" i="30"/>
  <c r="K2" i="28"/>
  <c r="K22" i="28" s="1"/>
  <c r="K12" i="30"/>
  <c r="I5" i="28"/>
  <c r="I25" i="28" s="1"/>
  <c r="I15" i="30"/>
  <c r="L7" i="28"/>
  <c r="L27" i="28" s="1"/>
  <c r="L17" i="30"/>
  <c r="H5" i="28"/>
  <c r="H25" i="28" s="1"/>
  <c r="H15" i="30"/>
  <c r="N6" i="28"/>
  <c r="N26" i="28" s="1"/>
  <c r="N16" i="30"/>
  <c r="H8" i="28"/>
  <c r="H28" i="28" s="1"/>
  <c r="H18" i="30"/>
  <c r="R2" i="28"/>
  <c r="R22" i="28" s="1"/>
  <c r="I32" i="28" s="1"/>
  <c r="R12" i="30"/>
  <c r="F2" i="28"/>
  <c r="F12" i="30"/>
  <c r="M2" i="28"/>
  <c r="M22" i="28" s="1"/>
  <c r="M12" i="30"/>
  <c r="O2" i="28"/>
  <c r="O22" i="28" s="1"/>
  <c r="O12" i="30"/>
  <c r="J8" i="28"/>
  <c r="J28" i="28" s="1"/>
  <c r="J18" i="30"/>
  <c r="L4" i="28"/>
  <c r="L24" i="28" s="1"/>
  <c r="L14" i="30"/>
  <c r="G6" i="28"/>
  <c r="G26" i="28" s="1"/>
  <c r="G16" i="30"/>
  <c r="I8" i="28"/>
  <c r="I28" i="28" s="1"/>
  <c r="I18" i="30"/>
  <c r="O7" i="28"/>
  <c r="O27" i="28" s="1"/>
  <c r="O17" i="30"/>
  <c r="N7" i="28"/>
  <c r="N17" i="30"/>
  <c r="K5" i="28"/>
  <c r="K25" i="28" s="1"/>
  <c r="K15" i="30"/>
  <c r="J5" i="28"/>
  <c r="J25" i="28" s="1"/>
  <c r="J15" i="30"/>
  <c r="L5" i="28"/>
  <c r="L25" i="28" s="1"/>
  <c r="L15" i="30"/>
  <c r="H4" i="28"/>
  <c r="H24" i="28" s="1"/>
  <c r="H14" i="30"/>
  <c r="R4" i="28"/>
  <c r="R24" i="28" s="1"/>
  <c r="I34" i="28" s="1"/>
  <c r="R14" i="30"/>
  <c r="H3" i="28"/>
  <c r="H23" i="28" s="1"/>
  <c r="H13" i="30"/>
  <c r="H7" i="28"/>
  <c r="H27" i="28" s="1"/>
  <c r="H17" i="30"/>
  <c r="Q7" i="28"/>
  <c r="Q27" i="28" s="1"/>
  <c r="H37" i="28" s="1"/>
  <c r="Q17" i="30"/>
  <c r="O3" i="28"/>
  <c r="O23" i="28" s="1"/>
  <c r="O13" i="30"/>
  <c r="I3" i="28"/>
  <c r="I23" i="28" s="1"/>
  <c r="I13" i="30"/>
  <c r="K8" i="28"/>
  <c r="K28" i="28" s="1"/>
  <c r="K18" i="30"/>
  <c r="M7" i="28"/>
  <c r="M27" i="28" s="1"/>
  <c r="M17" i="30"/>
  <c r="G5" i="28"/>
  <c r="G25" i="28" s="1"/>
  <c r="G15" i="30"/>
  <c r="F4" i="28"/>
  <c r="F24" i="28" s="1"/>
  <c r="C34" i="28" s="1"/>
  <c r="F14" i="30"/>
  <c r="H2" i="28"/>
  <c r="H22" i="28" s="1"/>
  <c r="H12" i="30"/>
  <c r="N2" i="28"/>
  <c r="N22" i="28" s="1"/>
  <c r="N12" i="30"/>
  <c r="J2" i="28"/>
  <c r="J12" i="30"/>
  <c r="G8" i="28"/>
  <c r="G28" i="28" s="1"/>
  <c r="G18" i="30"/>
  <c r="I6" i="28"/>
  <c r="I26" i="28" s="1"/>
  <c r="I16" i="30"/>
  <c r="L3" i="28"/>
  <c r="L23" i="28" s="1"/>
  <c r="L13" i="30"/>
  <c r="L6" i="28"/>
  <c r="L26" i="28" s="1"/>
  <c r="L16" i="30"/>
  <c r="R5" i="28"/>
  <c r="R15" i="30"/>
  <c r="Q3" i="28"/>
  <c r="Q23" i="28" s="1"/>
  <c r="H33" i="28" s="1"/>
  <c r="Q13" i="30"/>
  <c r="R6" i="28"/>
  <c r="R16" i="30"/>
  <c r="F7" i="28"/>
  <c r="F27" i="28" s="1"/>
  <c r="F17" i="30"/>
  <c r="K6" i="28"/>
  <c r="K26" i="28" s="1"/>
  <c r="K16" i="30"/>
  <c r="M5" i="28"/>
  <c r="M25" i="28" s="1"/>
  <c r="M15" i="30"/>
  <c r="N3" i="28"/>
  <c r="N23" i="28" s="1"/>
  <c r="N13" i="30"/>
  <c r="K3" i="28"/>
  <c r="K23" i="28" s="1"/>
  <c r="K13" i="30"/>
  <c r="L2" i="28"/>
  <c r="L22" i="28" s="1"/>
  <c r="L12" i="30"/>
  <c r="Q2" i="28"/>
  <c r="Q22" i="28" s="1"/>
  <c r="H32" i="28" s="1"/>
  <c r="Q12" i="30"/>
  <c r="G2" i="28"/>
  <c r="G22" i="28" s="1"/>
  <c r="G12" i="30"/>
  <c r="E146" i="25"/>
  <c r="J114" i="25"/>
  <c r="J7" i="30" s="1"/>
  <c r="F94" i="25"/>
  <c r="F6" i="30" s="1"/>
  <c r="L19" i="28"/>
  <c r="Q152" i="25"/>
  <c r="B154" i="22"/>
  <c r="G114" i="25"/>
  <c r="G7" i="30" s="1"/>
  <c r="Q94" i="25"/>
  <c r="Q6" i="30" s="1"/>
  <c r="K8" i="26"/>
  <c r="E18" i="28"/>
  <c r="K3" i="26"/>
  <c r="E13" i="28"/>
  <c r="J7" i="26"/>
  <c r="B17" i="28"/>
  <c r="F19" i="28"/>
  <c r="Q19" i="28"/>
  <c r="M19" i="28"/>
  <c r="K4" i="26"/>
  <c r="E14" i="28"/>
  <c r="J5" i="26"/>
  <c r="B15" i="28"/>
  <c r="J3" i="26"/>
  <c r="B13" i="28"/>
  <c r="H19" i="28"/>
  <c r="J4" i="26"/>
  <c r="B14" i="28"/>
  <c r="M146" i="25"/>
  <c r="M152" i="25"/>
  <c r="I148" i="25"/>
  <c r="J151" i="25"/>
  <c r="E150" i="25"/>
  <c r="N147" i="25"/>
  <c r="Q54" i="25"/>
  <c r="Q4" i="30" s="1"/>
  <c r="N150" i="25"/>
  <c r="I19" i="28"/>
  <c r="K2" i="26"/>
  <c r="E12" i="28"/>
  <c r="K6" i="26"/>
  <c r="E16" i="28"/>
  <c r="N19" i="28"/>
  <c r="B146" i="25"/>
  <c r="J2" i="26"/>
  <c r="B12" i="28"/>
  <c r="O19" i="28"/>
  <c r="K19" i="28"/>
  <c r="K7" i="26"/>
  <c r="E17" i="28"/>
  <c r="G19" i="28"/>
  <c r="J6" i="26"/>
  <c r="B16" i="28"/>
  <c r="J19" i="28"/>
  <c r="K5" i="26"/>
  <c r="E15" i="28"/>
  <c r="J8" i="26"/>
  <c r="B18" i="28"/>
  <c r="F4" i="26"/>
  <c r="B4" i="28"/>
  <c r="F5" i="26"/>
  <c r="B5" i="28"/>
  <c r="G7" i="26"/>
  <c r="E7" i="28"/>
  <c r="G8" i="26"/>
  <c r="E8" i="28"/>
  <c r="F3" i="26"/>
  <c r="B3" i="28"/>
  <c r="G6" i="26"/>
  <c r="E6" i="28"/>
  <c r="G4" i="26"/>
  <c r="E4" i="28"/>
  <c r="F8" i="26"/>
  <c r="B8" i="28"/>
  <c r="K38" i="28" s="1"/>
  <c r="N145" i="25"/>
  <c r="B149" i="25"/>
  <c r="J152" i="25"/>
  <c r="N146" i="25"/>
  <c r="R14" i="25"/>
  <c r="R2" i="30" s="1"/>
  <c r="H152" i="25"/>
  <c r="K151" i="25"/>
  <c r="L148" i="25"/>
  <c r="L14" i="25"/>
  <c r="L2" i="30" s="1"/>
  <c r="G3" i="26"/>
  <c r="E3" i="28"/>
  <c r="F7" i="26"/>
  <c r="B7" i="28"/>
  <c r="G5" i="26"/>
  <c r="E5" i="28"/>
  <c r="F2" i="26"/>
  <c r="B2" i="28"/>
  <c r="F6" i="26"/>
  <c r="B6" i="28"/>
  <c r="F150" i="25"/>
  <c r="I150" i="25"/>
  <c r="J147" i="25"/>
  <c r="F153" i="25"/>
  <c r="I134" i="25"/>
  <c r="I8" i="30" s="1"/>
  <c r="F149" i="25"/>
  <c r="E152" i="25"/>
  <c r="M150" i="25"/>
  <c r="B145" i="25"/>
  <c r="B143" i="25"/>
  <c r="G74" i="25"/>
  <c r="G5" i="30" s="1"/>
  <c r="B54" i="25"/>
  <c r="Q150" i="25"/>
  <c r="F147" i="25"/>
  <c r="G151" i="25"/>
  <c r="N152" i="25"/>
  <c r="G143" i="25"/>
  <c r="I14" i="25"/>
  <c r="I2" i="30" s="1"/>
  <c r="K14" i="25"/>
  <c r="K2" i="30" s="1"/>
  <c r="B144" i="25"/>
  <c r="B94" i="25"/>
  <c r="N148" i="25"/>
  <c r="E134" i="25"/>
  <c r="F74" i="25"/>
  <c r="F5" i="30" s="1"/>
  <c r="J54" i="25"/>
  <c r="J4" i="30" s="1"/>
  <c r="L144" i="25"/>
  <c r="H74" i="25"/>
  <c r="H5" i="30" s="1"/>
  <c r="L153" i="27"/>
  <c r="F151" i="25"/>
  <c r="I144" i="25"/>
  <c r="F152" i="25"/>
  <c r="G34" i="25"/>
  <c r="G3" i="30" s="1"/>
  <c r="J153" i="25"/>
  <c r="N151" i="25"/>
  <c r="J145" i="27"/>
  <c r="F154" i="22"/>
  <c r="E74" i="25"/>
  <c r="G145" i="25"/>
  <c r="G114" i="27"/>
  <c r="J150" i="25"/>
  <c r="Q14" i="25"/>
  <c r="Q2" i="30" s="1"/>
  <c r="N34" i="27"/>
  <c r="L150" i="25"/>
  <c r="B147" i="25"/>
  <c r="F146" i="25"/>
  <c r="N134" i="25"/>
  <c r="N8" i="30" s="1"/>
  <c r="B148" i="25"/>
  <c r="G153" i="25"/>
  <c r="O153" i="25"/>
  <c r="H150" i="25"/>
  <c r="O145" i="25"/>
  <c r="L152" i="25"/>
  <c r="O151" i="25"/>
  <c r="H148" i="25"/>
  <c r="G151" i="27"/>
  <c r="M54" i="27"/>
  <c r="E147" i="27"/>
  <c r="M143" i="25"/>
  <c r="G150" i="25"/>
  <c r="I149" i="25"/>
  <c r="E154" i="11"/>
  <c r="O14" i="25"/>
  <c r="O2" i="30" s="1"/>
  <c r="B114" i="25"/>
  <c r="J148" i="25"/>
  <c r="K145" i="25"/>
  <c r="Q154" i="22"/>
  <c r="I152" i="25"/>
  <c r="J149" i="25"/>
  <c r="K153" i="25"/>
  <c r="F54" i="27"/>
  <c r="R150" i="25"/>
  <c r="Q148" i="25"/>
  <c r="Q134" i="25"/>
  <c r="Q8" i="30" s="1"/>
  <c r="O74" i="25"/>
  <c r="O5" i="30" s="1"/>
  <c r="O54" i="25"/>
  <c r="O4" i="30" s="1"/>
  <c r="J94" i="25"/>
  <c r="J6" i="30" s="1"/>
  <c r="G54" i="25"/>
  <c r="G4" i="30" s="1"/>
  <c r="N54" i="25"/>
  <c r="N4" i="30" s="1"/>
  <c r="B151" i="25"/>
  <c r="O114" i="27"/>
  <c r="J94" i="27"/>
  <c r="K114" i="25"/>
  <c r="K7" i="30" s="1"/>
  <c r="F114" i="25"/>
  <c r="F7" i="30" s="1"/>
  <c r="I114" i="25"/>
  <c r="I7" i="30" s="1"/>
  <c r="K94" i="25"/>
  <c r="K6" i="30" s="1"/>
  <c r="M94" i="25"/>
  <c r="M6" i="30" s="1"/>
  <c r="M74" i="25"/>
  <c r="M5" i="30" s="1"/>
  <c r="B153" i="25"/>
  <c r="M134" i="27"/>
  <c r="J114" i="27"/>
  <c r="I54" i="27"/>
  <c r="N153" i="25"/>
  <c r="N149" i="25"/>
  <c r="K34" i="25"/>
  <c r="K3" i="30" s="1"/>
  <c r="B152" i="25"/>
  <c r="B34" i="25"/>
  <c r="M148" i="25"/>
  <c r="R146" i="25"/>
  <c r="F14" i="25"/>
  <c r="F2" i="30" s="1"/>
  <c r="J14" i="25"/>
  <c r="J2" i="30" s="1"/>
  <c r="G14" i="25"/>
  <c r="G2" i="30" s="1"/>
  <c r="E14" i="25"/>
  <c r="L134" i="25"/>
  <c r="L8" i="30" s="1"/>
  <c r="B134" i="25"/>
  <c r="I146" i="25"/>
  <c r="N154" i="22"/>
  <c r="L154" i="22"/>
  <c r="N94" i="25"/>
  <c r="N6" i="30" s="1"/>
  <c r="R152" i="25"/>
  <c r="E148" i="25"/>
  <c r="B74" i="25"/>
  <c r="H54" i="25"/>
  <c r="H4" i="30" s="1"/>
  <c r="R54" i="25"/>
  <c r="R4" i="30" s="1"/>
  <c r="H34" i="25"/>
  <c r="H3" i="30" s="1"/>
  <c r="R114" i="25"/>
  <c r="R7" i="30" s="1"/>
  <c r="N114" i="27"/>
  <c r="Q145" i="27"/>
  <c r="N54" i="27"/>
  <c r="H13" i="27"/>
  <c r="H153" i="27" s="1"/>
  <c r="L153" i="25"/>
  <c r="Q151" i="25"/>
  <c r="B150" i="25"/>
  <c r="F148" i="25"/>
  <c r="B148" i="27"/>
  <c r="H14" i="25"/>
  <c r="H2" i="30" s="1"/>
  <c r="Q154" i="11"/>
  <c r="L145" i="25"/>
  <c r="O154" i="11"/>
  <c r="R14" i="27"/>
  <c r="R54" i="27"/>
  <c r="Q94" i="27"/>
  <c r="J54" i="27"/>
  <c r="L34" i="27"/>
  <c r="J144" i="27"/>
  <c r="R148" i="25"/>
  <c r="J154" i="22"/>
  <c r="H154" i="22"/>
  <c r="F145" i="25"/>
  <c r="J134" i="27"/>
  <c r="H74" i="27"/>
  <c r="I134" i="27"/>
  <c r="L94" i="27"/>
  <c r="L54" i="27"/>
  <c r="J151" i="27"/>
  <c r="O134" i="27"/>
  <c r="O94" i="27"/>
  <c r="I74" i="27"/>
  <c r="Q54" i="27"/>
  <c r="B54" i="27"/>
  <c r="E34" i="27"/>
  <c r="R153" i="25"/>
  <c r="M147" i="25"/>
  <c r="K74" i="27"/>
  <c r="H146" i="27"/>
  <c r="E153" i="27"/>
  <c r="E150" i="27"/>
  <c r="N154" i="11"/>
  <c r="G14" i="27"/>
  <c r="L154" i="11"/>
  <c r="M134" i="25"/>
  <c r="M8" i="30" s="1"/>
  <c r="E34" i="25"/>
  <c r="G149" i="25"/>
  <c r="F34" i="25"/>
  <c r="F3" i="30" s="1"/>
  <c r="J143" i="25"/>
  <c r="G154" i="22"/>
  <c r="G134" i="25"/>
  <c r="G8" i="30" s="1"/>
  <c r="O114" i="25"/>
  <c r="O7" i="30" s="1"/>
  <c r="N114" i="25"/>
  <c r="N7" i="30" s="1"/>
  <c r="E94" i="25"/>
  <c r="M34" i="25"/>
  <c r="M3" i="30" s="1"/>
  <c r="J134" i="25"/>
  <c r="J8" i="30" s="1"/>
  <c r="L114" i="25"/>
  <c r="L7" i="30" s="1"/>
  <c r="G94" i="25"/>
  <c r="G6" i="30" s="1"/>
  <c r="O94" i="25"/>
  <c r="O6" i="30" s="1"/>
  <c r="B14" i="25"/>
  <c r="M114" i="25"/>
  <c r="M7" i="30" s="1"/>
  <c r="F54" i="25"/>
  <c r="F4" i="30" s="1"/>
  <c r="N14" i="25"/>
  <c r="N2" i="30" s="1"/>
  <c r="F147" i="27"/>
  <c r="F134" i="27"/>
  <c r="N134" i="27"/>
  <c r="B114" i="27"/>
  <c r="I150" i="27"/>
  <c r="B145" i="27"/>
  <c r="Q74" i="27"/>
  <c r="K74" i="25"/>
  <c r="K5" i="30" s="1"/>
  <c r="J74" i="25"/>
  <c r="J5" i="30" s="1"/>
  <c r="L74" i="25"/>
  <c r="L5" i="30" s="1"/>
  <c r="I94" i="25"/>
  <c r="I6" i="30" s="1"/>
  <c r="Q74" i="25"/>
  <c r="Q5" i="30" s="1"/>
  <c r="I74" i="25"/>
  <c r="I5" i="30" s="1"/>
  <c r="L54" i="25"/>
  <c r="L4" i="30" s="1"/>
  <c r="J34" i="25"/>
  <c r="J3" i="30" s="1"/>
  <c r="L34" i="25"/>
  <c r="L3" i="30" s="1"/>
  <c r="M14" i="25"/>
  <c r="M2" i="30" s="1"/>
  <c r="H114" i="25"/>
  <c r="H7" i="30" s="1"/>
  <c r="Q114" i="25"/>
  <c r="Q7" i="30" s="1"/>
  <c r="E54" i="25"/>
  <c r="O34" i="25"/>
  <c r="O3" i="30" s="1"/>
  <c r="I34" i="25"/>
  <c r="I3" i="30" s="1"/>
  <c r="K134" i="25"/>
  <c r="K8" i="30" s="1"/>
  <c r="F134" i="25"/>
  <c r="F8" i="30" s="1"/>
  <c r="N74" i="25"/>
  <c r="N5" i="30" s="1"/>
  <c r="H134" i="25"/>
  <c r="H8" i="30" s="1"/>
  <c r="Q34" i="25"/>
  <c r="Q3" i="30" s="1"/>
  <c r="R34" i="25"/>
  <c r="R3" i="30" s="1"/>
  <c r="G147" i="25"/>
  <c r="J144" i="25"/>
  <c r="J146" i="25"/>
  <c r="G144" i="25"/>
  <c r="O154" i="22"/>
  <c r="M154" i="22"/>
  <c r="O150" i="27"/>
  <c r="E209" i="27" s="1"/>
  <c r="K146" i="27"/>
  <c r="Q153" i="25"/>
  <c r="N152" i="27"/>
  <c r="C211" i="27" s="1"/>
  <c r="Q151" i="27"/>
  <c r="H149" i="25"/>
  <c r="F148" i="27"/>
  <c r="H147" i="27"/>
  <c r="L147" i="25"/>
  <c r="L145" i="27"/>
  <c r="L150" i="27"/>
  <c r="J154" i="11"/>
  <c r="K147" i="27"/>
  <c r="H134" i="27"/>
  <c r="Q134" i="27"/>
  <c r="K134" i="27"/>
  <c r="M114" i="27"/>
  <c r="J150" i="27"/>
  <c r="M34" i="27"/>
  <c r="G152" i="25"/>
  <c r="E151" i="27"/>
  <c r="I151" i="25"/>
  <c r="G150" i="27"/>
  <c r="K150" i="25"/>
  <c r="M149" i="25"/>
  <c r="K148" i="27"/>
  <c r="O148" i="25"/>
  <c r="I147" i="27"/>
  <c r="M147" i="27"/>
  <c r="B206" i="27" s="1"/>
  <c r="R147" i="25"/>
  <c r="N153" i="27"/>
  <c r="C212" i="27" s="1"/>
  <c r="F145" i="27"/>
  <c r="H114" i="27"/>
  <c r="Q114" i="27"/>
  <c r="K153" i="27"/>
  <c r="B74" i="27"/>
  <c r="G149" i="27"/>
  <c r="O149" i="27"/>
  <c r="E208" i="27" s="1"/>
  <c r="Q34" i="27"/>
  <c r="K34" i="27"/>
  <c r="B34" i="27"/>
  <c r="K149" i="27"/>
  <c r="O147" i="27"/>
  <c r="E206" i="27" s="1"/>
  <c r="F144" i="27"/>
  <c r="F14" i="27"/>
  <c r="F143" i="27"/>
  <c r="G144" i="27"/>
  <c r="K144" i="25"/>
  <c r="G154" i="11"/>
  <c r="K14" i="27"/>
  <c r="L14" i="27"/>
  <c r="L143" i="27"/>
  <c r="E14" i="27"/>
  <c r="E143" i="27"/>
  <c r="E134" i="27"/>
  <c r="B134" i="27"/>
  <c r="F114" i="27"/>
  <c r="G148" i="27"/>
  <c r="F34" i="27"/>
  <c r="J153" i="27"/>
  <c r="N151" i="27"/>
  <c r="C210" i="27" s="1"/>
  <c r="Q148" i="27"/>
  <c r="E144" i="27"/>
  <c r="K154" i="22"/>
  <c r="E54" i="27"/>
  <c r="E153" i="25"/>
  <c r="O152" i="27"/>
  <c r="E211" i="27" s="1"/>
  <c r="E94" i="27"/>
  <c r="I145" i="27"/>
  <c r="H154" i="11"/>
  <c r="F153" i="27"/>
  <c r="B149" i="27"/>
  <c r="K54" i="25"/>
  <c r="K4" i="30" s="1"/>
  <c r="R134" i="25"/>
  <c r="R8" i="30" s="1"/>
  <c r="R74" i="25"/>
  <c r="R5" i="30" s="1"/>
  <c r="N34" i="25"/>
  <c r="N3" i="30" s="1"/>
  <c r="O146" i="27"/>
  <c r="E205" i="27" s="1"/>
  <c r="K150" i="27"/>
  <c r="G146" i="27"/>
  <c r="H34" i="27"/>
  <c r="Q153" i="27"/>
  <c r="F152" i="27"/>
  <c r="H151" i="27"/>
  <c r="L151" i="25"/>
  <c r="L149" i="27"/>
  <c r="Q149" i="25"/>
  <c r="Q147" i="27"/>
  <c r="O14" i="27"/>
  <c r="O143" i="27"/>
  <c r="E202" i="27" s="1"/>
  <c r="H152" i="27"/>
  <c r="L148" i="27"/>
  <c r="N145" i="27"/>
  <c r="C204" i="27" s="1"/>
  <c r="L134" i="27"/>
  <c r="G134" i="27"/>
  <c r="E114" i="27"/>
  <c r="R114" i="27"/>
  <c r="K151" i="27"/>
  <c r="N150" i="27"/>
  <c r="C209" i="27" s="1"/>
  <c r="M143" i="27"/>
  <c r="B202" i="27" s="1"/>
  <c r="M74" i="27"/>
  <c r="R143" i="27"/>
  <c r="K202" i="27" s="1"/>
  <c r="C220" i="27" s="1"/>
  <c r="R34" i="27"/>
  <c r="I13" i="27"/>
  <c r="I153" i="27" s="1"/>
  <c r="M153" i="25"/>
  <c r="K152" i="27"/>
  <c r="O152" i="25"/>
  <c r="M151" i="27"/>
  <c r="B210" i="27" s="1"/>
  <c r="R151" i="25"/>
  <c r="E149" i="25"/>
  <c r="I147" i="25"/>
  <c r="Q143" i="27"/>
  <c r="L114" i="27"/>
  <c r="N148" i="27"/>
  <c r="C207" i="27" s="1"/>
  <c r="L74" i="27"/>
  <c r="G74" i="27"/>
  <c r="O74" i="27"/>
  <c r="G153" i="27"/>
  <c r="O153" i="27"/>
  <c r="E212" i="27" s="1"/>
  <c r="J152" i="27"/>
  <c r="G34" i="27"/>
  <c r="M152" i="27"/>
  <c r="B211" i="27" s="1"/>
  <c r="O151" i="27"/>
  <c r="E210" i="27" s="1"/>
  <c r="E148" i="27"/>
  <c r="G147" i="27"/>
  <c r="I146" i="27"/>
  <c r="G145" i="27"/>
  <c r="N144" i="27"/>
  <c r="C203" i="27" s="1"/>
  <c r="N143" i="27"/>
  <c r="C202" i="27" s="1"/>
  <c r="N14" i="27"/>
  <c r="H145" i="27"/>
  <c r="Q145" i="25"/>
  <c r="B144" i="27"/>
  <c r="Q14" i="27"/>
  <c r="Q144" i="27"/>
  <c r="B151" i="27"/>
  <c r="K114" i="27"/>
  <c r="B147" i="27"/>
  <c r="L152" i="27"/>
  <c r="H150" i="27"/>
  <c r="F149" i="27"/>
  <c r="L146" i="27"/>
  <c r="R154" i="11"/>
  <c r="M14" i="27"/>
  <c r="I154" i="22"/>
  <c r="F94" i="27"/>
  <c r="J147" i="27"/>
  <c r="N146" i="27"/>
  <c r="C205" i="27" s="1"/>
  <c r="G143" i="27"/>
  <c r="G94" i="27"/>
  <c r="K54" i="27"/>
  <c r="E151" i="25"/>
  <c r="H143" i="27"/>
  <c r="Q150" i="27"/>
  <c r="R134" i="27"/>
  <c r="K145" i="27"/>
  <c r="E149" i="27"/>
  <c r="I148" i="27"/>
  <c r="M146" i="27"/>
  <c r="B205" i="27" s="1"/>
  <c r="O145" i="27"/>
  <c r="E204" i="27" s="1"/>
  <c r="F146" i="27"/>
  <c r="F151" i="27"/>
  <c r="M154" i="11"/>
  <c r="R94" i="25"/>
  <c r="R6" i="30" s="1"/>
  <c r="H94" i="25"/>
  <c r="H6" i="30" s="1"/>
  <c r="O134" i="25"/>
  <c r="O8" i="30" s="1"/>
  <c r="M144" i="25"/>
  <c r="E154" i="22"/>
  <c r="I54" i="25"/>
  <c r="I4" i="30" s="1"/>
  <c r="E114" i="25"/>
  <c r="L94" i="25"/>
  <c r="L6" i="30" s="1"/>
  <c r="Q149" i="27"/>
  <c r="B152" i="27"/>
  <c r="H151" i="25"/>
  <c r="F150" i="27"/>
  <c r="B150" i="27"/>
  <c r="H149" i="27"/>
  <c r="L149" i="25"/>
  <c r="J148" i="27"/>
  <c r="L147" i="27"/>
  <c r="Q147" i="25"/>
  <c r="O144" i="27"/>
  <c r="E203" i="27" s="1"/>
  <c r="M144" i="27"/>
  <c r="B203" i="27" s="1"/>
  <c r="N74" i="27"/>
  <c r="E152" i="27"/>
  <c r="O34" i="27"/>
  <c r="J149" i="27"/>
  <c r="B154" i="11"/>
  <c r="Q146" i="27"/>
  <c r="I154" i="11"/>
  <c r="B14" i="27"/>
  <c r="B143" i="27"/>
  <c r="I114" i="27"/>
  <c r="J146" i="27"/>
  <c r="K143" i="27"/>
  <c r="K94" i="27"/>
  <c r="E74" i="27"/>
  <c r="G54" i="27"/>
  <c r="O54" i="27"/>
  <c r="I143" i="27"/>
  <c r="I34" i="27"/>
  <c r="G152" i="27"/>
  <c r="K152" i="25"/>
  <c r="I151" i="27"/>
  <c r="M151" i="25"/>
  <c r="O150" i="25"/>
  <c r="M149" i="27"/>
  <c r="B208" i="27" s="1"/>
  <c r="R149" i="25"/>
  <c r="O148" i="27"/>
  <c r="E207" i="27" s="1"/>
  <c r="E147" i="25"/>
  <c r="G146" i="25"/>
  <c r="I145" i="25"/>
  <c r="L144" i="27"/>
  <c r="H143" i="25"/>
  <c r="J74" i="27"/>
  <c r="L151" i="27"/>
  <c r="H54" i="27"/>
  <c r="J34" i="27"/>
  <c r="Q152" i="27"/>
  <c r="N149" i="27"/>
  <c r="C208" i="27" s="1"/>
  <c r="H148" i="27"/>
  <c r="I144" i="27"/>
  <c r="N94" i="27"/>
  <c r="M94" i="27"/>
  <c r="M153" i="27"/>
  <c r="B212" i="27" s="1"/>
  <c r="I149" i="27"/>
  <c r="E145" i="27"/>
  <c r="M145" i="27"/>
  <c r="B204" i="27" s="1"/>
  <c r="I152" i="27"/>
  <c r="M150" i="27"/>
  <c r="B209" i="27" s="1"/>
  <c r="E146" i="27"/>
  <c r="F154" i="11"/>
  <c r="J14" i="27"/>
  <c r="J143" i="27"/>
  <c r="B146" i="27"/>
  <c r="K144" i="27"/>
  <c r="K154" i="11"/>
  <c r="H144" i="27"/>
  <c r="Q144" i="25"/>
  <c r="M148" i="27"/>
  <c r="B207" i="27" s="1"/>
  <c r="I94" i="27"/>
  <c r="H94" i="27"/>
  <c r="B94" i="27"/>
  <c r="F74" i="27"/>
  <c r="B153" i="27"/>
  <c r="N147" i="27"/>
  <c r="C206" i="27" s="1"/>
  <c r="Q146" i="25"/>
  <c r="Q143" i="25"/>
  <c r="O149" i="25"/>
  <c r="I143" i="25"/>
  <c r="N144" i="25"/>
  <c r="M145" i="25"/>
  <c r="M54" i="25"/>
  <c r="M4" i="30" s="1"/>
  <c r="L146" i="25"/>
  <c r="R144" i="25"/>
  <c r="K149" i="25"/>
  <c r="O147" i="25"/>
  <c r="F144" i="25"/>
  <c r="F143" i="25"/>
  <c r="H145" i="25"/>
  <c r="O144" i="25"/>
  <c r="O143" i="25"/>
  <c r="K146" i="25"/>
  <c r="H144" i="25"/>
  <c r="E144" i="25"/>
  <c r="O146" i="25"/>
  <c r="E143" i="25"/>
  <c r="N143" i="25"/>
  <c r="G148" i="25"/>
  <c r="E145" i="25"/>
  <c r="H146" i="25"/>
  <c r="J145" i="25"/>
  <c r="K147" i="25"/>
  <c r="H147" i="25"/>
  <c r="K143" i="25"/>
  <c r="K148" i="25"/>
  <c r="R145" i="25"/>
  <c r="R143" i="25"/>
  <c r="L143" i="25"/>
  <c r="D209" i="27" l="1"/>
  <c r="B227" i="27" s="1"/>
  <c r="D212" i="27"/>
  <c r="B230" i="27" s="1"/>
  <c r="D207" i="27"/>
  <c r="B225" i="27" s="1"/>
  <c r="D210" i="27"/>
  <c r="B228" i="27" s="1"/>
  <c r="C213" i="27"/>
  <c r="D202" i="27"/>
  <c r="B220" i="27" s="1"/>
  <c r="B213" i="27"/>
  <c r="D208" i="27"/>
  <c r="B226" i="27" s="1"/>
  <c r="D203" i="27"/>
  <c r="B221" i="27" s="1"/>
  <c r="D205" i="27"/>
  <c r="B223" i="27" s="1"/>
  <c r="D204" i="27"/>
  <c r="B222" i="27" s="1"/>
  <c r="D211" i="27"/>
  <c r="B229" i="27" s="1"/>
  <c r="E213" i="27"/>
  <c r="D206" i="27"/>
  <c r="B224" i="27" s="1"/>
  <c r="F48" i="30"/>
  <c r="G33" i="28"/>
  <c r="D49" i="30"/>
  <c r="D44" i="30"/>
  <c r="F47" i="30"/>
  <c r="F50" i="30" s="1"/>
  <c r="F36" i="28"/>
  <c r="B31" i="31"/>
  <c r="B29" i="31"/>
  <c r="B19" i="30"/>
  <c r="D46" i="30"/>
  <c r="D43" i="30"/>
  <c r="C3" i="31"/>
  <c r="G10" i="31"/>
  <c r="B3" i="31"/>
  <c r="B10" i="31" s="1"/>
  <c r="F10" i="31"/>
  <c r="B30" i="31"/>
  <c r="E28" i="26"/>
  <c r="G35" i="28"/>
  <c r="K36" i="28"/>
  <c r="G36" i="28"/>
  <c r="L36" i="28"/>
  <c r="L34" i="28"/>
  <c r="L37" i="28"/>
  <c r="D32" i="28"/>
  <c r="G32" i="28"/>
  <c r="D38" i="28"/>
  <c r="D35" i="28"/>
  <c r="F38" i="28"/>
  <c r="F35" i="28"/>
  <c r="G34" i="28"/>
  <c r="C36" i="28"/>
  <c r="D37" i="28"/>
  <c r="K32" i="28"/>
  <c r="K37" i="28"/>
  <c r="C37" i="28"/>
  <c r="E38" i="28"/>
  <c r="D34" i="28"/>
  <c r="G37" i="28"/>
  <c r="F32" i="28"/>
  <c r="K33" i="28"/>
  <c r="K34" i="28"/>
  <c r="L35" i="28"/>
  <c r="D33" i="28"/>
  <c r="C38" i="28"/>
  <c r="G38" i="28"/>
  <c r="F33" i="28"/>
  <c r="E35" i="28"/>
  <c r="D36" i="28"/>
  <c r="K35" i="28"/>
  <c r="L38" i="28"/>
  <c r="L32" i="28"/>
  <c r="L33" i="28"/>
  <c r="C33" i="28"/>
  <c r="E37" i="28"/>
  <c r="E34" i="28"/>
  <c r="C35" i="28"/>
  <c r="E33" i="28"/>
  <c r="H195" i="22"/>
  <c r="D174" i="27"/>
  <c r="H14" i="27"/>
  <c r="C174" i="27"/>
  <c r="B174" i="27"/>
  <c r="E174" i="27"/>
  <c r="E175" i="11"/>
  <c r="E175" i="22"/>
  <c r="D19" i="26"/>
  <c r="H195" i="27"/>
  <c r="H195" i="11"/>
  <c r="D17" i="26"/>
  <c r="B51" i="26"/>
  <c r="E22" i="28"/>
  <c r="J9" i="28"/>
  <c r="J22" i="28"/>
  <c r="E32" i="28" s="1"/>
  <c r="Q19" i="30"/>
  <c r="J19" i="30"/>
  <c r="M9" i="28"/>
  <c r="N9" i="28"/>
  <c r="N27" i="28"/>
  <c r="F37" i="28" s="1"/>
  <c r="H9" i="28"/>
  <c r="F9" i="28"/>
  <c r="M26" i="28"/>
  <c r="E36" i="28" s="1"/>
  <c r="F22" i="28"/>
  <c r="C32" i="28" s="1"/>
  <c r="K9" i="28"/>
  <c r="Q9" i="28"/>
  <c r="G9" i="28"/>
  <c r="O9" i="28"/>
  <c r="L9" i="28"/>
  <c r="I9" i="28"/>
  <c r="K24" i="28"/>
  <c r="F34" i="28" s="1"/>
  <c r="R9" i="28"/>
  <c r="G19" i="30"/>
  <c r="L19" i="30"/>
  <c r="E24" i="28"/>
  <c r="J9" i="30"/>
  <c r="B8" i="26"/>
  <c r="B8" i="30"/>
  <c r="B49" i="30" s="1"/>
  <c r="Q9" i="30"/>
  <c r="I9" i="30"/>
  <c r="C4" i="26"/>
  <c r="E4" i="30"/>
  <c r="C45" i="30" s="1"/>
  <c r="B3" i="26"/>
  <c r="B3" i="30"/>
  <c r="B44" i="30" s="1"/>
  <c r="B2" i="26"/>
  <c r="B2" i="30"/>
  <c r="B5" i="26"/>
  <c r="B5" i="30"/>
  <c r="B46" i="30" s="1"/>
  <c r="F9" i="30"/>
  <c r="B7" i="26"/>
  <c r="B7" i="30"/>
  <c r="B48" i="30" s="1"/>
  <c r="C5" i="26"/>
  <c r="E5" i="30"/>
  <c r="C46" i="30" s="1"/>
  <c r="B6" i="26"/>
  <c r="B6" i="30"/>
  <c r="B47" i="30" s="1"/>
  <c r="L9" i="30"/>
  <c r="R9" i="30"/>
  <c r="H19" i="30"/>
  <c r="O19" i="30"/>
  <c r="F19" i="30"/>
  <c r="I19" i="30"/>
  <c r="C7" i="26"/>
  <c r="E7" i="30"/>
  <c r="C48" i="30" s="1"/>
  <c r="N9" i="30"/>
  <c r="C2" i="26"/>
  <c r="E2" i="30"/>
  <c r="O9" i="30"/>
  <c r="B4" i="26"/>
  <c r="B4" i="30"/>
  <c r="B45" i="30" s="1"/>
  <c r="M9" i="30"/>
  <c r="C6" i="26"/>
  <c r="E6" i="30"/>
  <c r="C47" i="30" s="1"/>
  <c r="C3" i="26"/>
  <c r="E3" i="30"/>
  <c r="C44" i="30" s="1"/>
  <c r="H9" i="30"/>
  <c r="G9" i="30"/>
  <c r="C8" i="26"/>
  <c r="E8" i="30"/>
  <c r="C49" i="30" s="1"/>
  <c r="K9" i="30"/>
  <c r="N19" i="30"/>
  <c r="M19" i="30"/>
  <c r="R19" i="30"/>
  <c r="K19" i="30"/>
  <c r="E43" i="30"/>
  <c r="E50" i="30" s="1"/>
  <c r="E19" i="30"/>
  <c r="E23" i="28"/>
  <c r="H17" i="26"/>
  <c r="H19" i="26"/>
  <c r="C15" i="26"/>
  <c r="E15" i="26"/>
  <c r="C30" i="26"/>
  <c r="E16" i="26"/>
  <c r="C16" i="26"/>
  <c r="C18" i="26"/>
  <c r="E18" i="26"/>
  <c r="E20" i="26"/>
  <c r="C20" i="26"/>
  <c r="C19" i="26"/>
  <c r="E19" i="26"/>
  <c r="D18" i="26"/>
  <c r="D15" i="26"/>
  <c r="H20" i="26"/>
  <c r="H15" i="26"/>
  <c r="D16" i="26"/>
  <c r="H16" i="26"/>
  <c r="H18" i="26"/>
  <c r="E17" i="26"/>
  <c r="C17" i="26"/>
  <c r="D14" i="26"/>
  <c r="D20" i="26"/>
  <c r="H14" i="26"/>
  <c r="E14" i="26"/>
  <c r="C14" i="26"/>
  <c r="C29" i="26"/>
  <c r="B50" i="26"/>
  <c r="C48" i="26"/>
  <c r="B49" i="26"/>
  <c r="C50" i="26"/>
  <c r="B52" i="26"/>
  <c r="B53" i="26"/>
  <c r="C28" i="26"/>
  <c r="F9" i="26"/>
  <c r="J9" i="26"/>
  <c r="C47" i="26"/>
  <c r="G9" i="26"/>
  <c r="C53" i="26"/>
  <c r="E32" i="26"/>
  <c r="E9" i="28"/>
  <c r="E26" i="28"/>
  <c r="E28" i="28"/>
  <c r="E27" i="28"/>
  <c r="C51" i="26"/>
  <c r="K9" i="26"/>
  <c r="C52" i="26"/>
  <c r="B47" i="26"/>
  <c r="C31" i="26"/>
  <c r="E25" i="28"/>
  <c r="C32" i="26"/>
  <c r="C34" i="26"/>
  <c r="C33" i="26"/>
  <c r="B19" i="28"/>
  <c r="E19" i="28"/>
  <c r="B48" i="26"/>
  <c r="C49" i="26"/>
  <c r="F154" i="25"/>
  <c r="L29" i="28"/>
  <c r="B25" i="28"/>
  <c r="B26" i="28"/>
  <c r="B27" i="28"/>
  <c r="B28" i="28"/>
  <c r="B38" i="28" s="1"/>
  <c r="B23" i="28"/>
  <c r="B24" i="28"/>
  <c r="E29" i="26"/>
  <c r="I29" i="28"/>
  <c r="E33" i="26"/>
  <c r="E31" i="26"/>
  <c r="E30" i="26"/>
  <c r="E34" i="26"/>
  <c r="H29" i="28"/>
  <c r="G29" i="28"/>
  <c r="O29" i="28"/>
  <c r="B9" i="28"/>
  <c r="B22" i="28"/>
  <c r="Q29" i="28"/>
  <c r="H39" i="28" s="1"/>
  <c r="B154" i="25"/>
  <c r="Q154" i="25"/>
  <c r="M154" i="25"/>
  <c r="I154" i="27"/>
  <c r="B154" i="27"/>
  <c r="Q154" i="27"/>
  <c r="M154" i="27"/>
  <c r="L154" i="27"/>
  <c r="K154" i="27"/>
  <c r="G154" i="25"/>
  <c r="I154" i="25"/>
  <c r="H154" i="27"/>
  <c r="G154" i="27"/>
  <c r="O154" i="27"/>
  <c r="E154" i="27"/>
  <c r="F154" i="27"/>
  <c r="I14" i="27"/>
  <c r="L154" i="25"/>
  <c r="J154" i="25"/>
  <c r="J154" i="27"/>
  <c r="N154" i="27"/>
  <c r="K154" i="25"/>
  <c r="R154" i="25"/>
  <c r="N154" i="25"/>
  <c r="O154" i="25"/>
  <c r="E154" i="25"/>
  <c r="H154" i="25"/>
  <c r="B231" i="27" l="1"/>
  <c r="D213" i="27"/>
  <c r="B32" i="28"/>
  <c r="D50" i="30"/>
  <c r="E25" i="31"/>
  <c r="C10" i="31"/>
  <c r="E30" i="31"/>
  <c r="E31" i="31"/>
  <c r="E29" i="31"/>
  <c r="E26" i="31"/>
  <c r="E27" i="31"/>
  <c r="E28" i="31"/>
  <c r="B25" i="31"/>
  <c r="L39" i="28"/>
  <c r="B33" i="28"/>
  <c r="K39" i="28"/>
  <c r="B37" i="28"/>
  <c r="B35" i="28"/>
  <c r="G39" i="28"/>
  <c r="D39" i="28"/>
  <c r="B34" i="28"/>
  <c r="B36" i="28"/>
  <c r="E175" i="27"/>
  <c r="K29" i="28"/>
  <c r="J29" i="28"/>
  <c r="F29" i="28"/>
  <c r="C39" i="28" s="1"/>
  <c r="M29" i="28"/>
  <c r="N29" i="28"/>
  <c r="B15" i="26"/>
  <c r="B18" i="26"/>
  <c r="B20" i="26"/>
  <c r="B19" i="26"/>
  <c r="D33" i="26"/>
  <c r="B32" i="26"/>
  <c r="G17" i="26"/>
  <c r="B29" i="26"/>
  <c r="B28" i="26"/>
  <c r="G19" i="26"/>
  <c r="B14" i="26"/>
  <c r="G20" i="26"/>
  <c r="B34" i="26"/>
  <c r="B33" i="26"/>
  <c r="B17" i="26"/>
  <c r="D29" i="26"/>
  <c r="D31" i="26"/>
  <c r="B9" i="26"/>
  <c r="D32" i="26"/>
  <c r="B30" i="26"/>
  <c r="G15" i="26"/>
  <c r="G16" i="26"/>
  <c r="D34" i="26"/>
  <c r="C9" i="26"/>
  <c r="D28" i="26"/>
  <c r="G14" i="26"/>
  <c r="D30" i="26"/>
  <c r="G18" i="26"/>
  <c r="C43" i="30"/>
  <c r="C50" i="30" s="1"/>
  <c r="E9" i="30"/>
  <c r="B31" i="26"/>
  <c r="B43" i="30"/>
  <c r="B50" i="30" s="1"/>
  <c r="B9" i="30"/>
  <c r="B16" i="26"/>
  <c r="E29" i="28"/>
  <c r="D14" i="32" s="1"/>
  <c r="B29" i="28"/>
  <c r="F215" i="27" l="1"/>
  <c r="J215" i="27"/>
  <c r="E215" i="27"/>
  <c r="E14" i="32"/>
  <c r="F14" i="32" s="1"/>
  <c r="E39" i="28"/>
  <c r="B39" i="28"/>
  <c r="F39" i="28"/>
  <c r="R84" i="22"/>
  <c r="R64" i="22"/>
  <c r="R84" i="27" l="1"/>
  <c r="R94" i="27" s="1"/>
  <c r="R94" i="22"/>
  <c r="R16" i="28" s="1"/>
  <c r="R26" i="28" s="1"/>
  <c r="I36" i="28" s="1"/>
  <c r="R64" i="27"/>
  <c r="R74" i="22"/>
  <c r="R15" i="28" s="1"/>
  <c r="R144" i="22"/>
  <c r="R154" i="22" s="1"/>
  <c r="R19" i="28" l="1"/>
  <c r="R25" i="28"/>
  <c r="I35" i="28" s="1"/>
  <c r="R74" i="27"/>
  <c r="R144" i="27"/>
  <c r="R154" i="27" l="1"/>
  <c r="K203" i="27"/>
  <c r="R29" i="28"/>
  <c r="I39" i="28" s="1"/>
  <c r="K213" i="27" l="1"/>
  <c r="C221" i="27"/>
  <c r="C231" i="27" s="1"/>
</calcChain>
</file>

<file path=xl/sharedStrings.xml><?xml version="1.0" encoding="utf-8"?>
<sst xmlns="http://schemas.openxmlformats.org/spreadsheetml/2006/main" count="2149" uniqueCount="162">
  <si>
    <t>Total</t>
  </si>
  <si>
    <t>Category</t>
  </si>
  <si>
    <t>cs101</t>
  </si>
  <si>
    <t>database</t>
  </si>
  <si>
    <t>filby</t>
  </si>
  <si>
    <t>financial</t>
  </si>
  <si>
    <t>forms3</t>
  </si>
  <si>
    <t>grades</t>
  </si>
  <si>
    <t>homework</t>
  </si>
  <si>
    <t>inventory</t>
  </si>
  <si>
    <t>jackson</t>
  </si>
  <si>
    <t>modeling</t>
  </si>
  <si>
    <t>personal</t>
  </si>
  <si>
    <t>SCA</t>
    <phoneticPr fontId="1" type="noConversion"/>
  </si>
  <si>
    <t>True SCA</t>
    <phoneticPr fontId="5" type="noConversion"/>
  </si>
  <si>
    <t>M-SCA</t>
    <phoneticPr fontId="5" type="noConversion"/>
  </si>
  <si>
    <t>I-SCA</t>
    <phoneticPr fontId="5" type="noConversion"/>
  </si>
  <si>
    <t>True M-SCA</t>
    <phoneticPr fontId="5" type="noConversion"/>
  </si>
  <si>
    <t>True I-SCA</t>
    <phoneticPr fontId="5" type="noConversion"/>
  </si>
  <si>
    <t>I-Cell</t>
    <phoneticPr fontId="5" type="noConversion"/>
  </si>
  <si>
    <t>M-Cell</t>
    <phoneticPr fontId="5" type="noConversion"/>
  </si>
  <si>
    <t>CE</t>
    <phoneticPr fontId="5" type="noConversion"/>
  </si>
  <si>
    <t>True M-Cell</t>
    <phoneticPr fontId="5" type="noConversion"/>
  </si>
  <si>
    <t>True I-Cell</t>
    <phoneticPr fontId="5" type="noConversion"/>
  </si>
  <si>
    <t>True CE</t>
    <phoneticPr fontId="5" type="noConversion"/>
  </si>
  <si>
    <t>F-Repair</t>
    <phoneticPr fontId="5" type="noConversion"/>
  </si>
  <si>
    <t>D- Excel</t>
    <phoneticPr fontId="5" type="noConversion"/>
  </si>
  <si>
    <t>[90-100%)</t>
    <phoneticPr fontId="1" type="noConversion"/>
  </si>
  <si>
    <t>[80-90%)</t>
    <phoneticPr fontId="1" type="noConversion"/>
  </si>
  <si>
    <t>[70-80%)</t>
    <phoneticPr fontId="1" type="noConversion"/>
  </si>
  <si>
    <t>[60-70%)</t>
    <phoneticPr fontId="1" type="noConversion"/>
  </si>
  <si>
    <t>[50-60%)</t>
    <phoneticPr fontId="1" type="noConversion"/>
  </si>
  <si>
    <t>[0-50)</t>
    <phoneticPr fontId="1" type="noConversion"/>
  </si>
  <si>
    <t>Equal</t>
    <phoneticPr fontId="1" type="noConversion"/>
  </si>
  <si>
    <t>Percentage</t>
    <phoneticPr fontId="1" type="noConversion"/>
  </si>
  <si>
    <t>Percentage</t>
    <phoneticPr fontId="1" type="noConversion"/>
  </si>
  <si>
    <t>Same</t>
    <phoneticPr fontId="1" type="noConversion"/>
  </si>
  <si>
    <t>True SCA</t>
    <phoneticPr fontId="1" type="noConversion"/>
  </si>
  <si>
    <t>Share-Same</t>
    <phoneticPr fontId="1" type="noConversion"/>
  </si>
  <si>
    <t>Share-Diff</t>
    <phoneticPr fontId="1" type="noConversion"/>
  </si>
  <si>
    <t>Accumulate</t>
    <phoneticPr fontId="1" type="noConversion"/>
  </si>
  <si>
    <t>Total</t>
    <phoneticPr fontId="1" type="noConversion"/>
  </si>
  <si>
    <t>Total</t>
    <phoneticPr fontId="1" type="noConversion"/>
  </si>
  <si>
    <t>AmCheck</t>
    <phoneticPr fontId="1" type="noConversion"/>
  </si>
  <si>
    <t>CACheck</t>
    <phoneticPr fontId="1" type="noConversion"/>
  </si>
  <si>
    <t>Statistics</t>
    <phoneticPr fontId="1" type="noConversion"/>
  </si>
  <si>
    <t>Equal</t>
    <phoneticPr fontId="1" type="noConversion"/>
  </si>
  <si>
    <t>[90%, 100%)</t>
  </si>
  <si>
    <t>[80%, 90%)</t>
  </si>
  <si>
    <t>[70%, 80%)</t>
  </si>
  <si>
    <t>[60%, 70%)</t>
  </si>
  <si>
    <t>[50%, 60%)</t>
  </si>
  <si>
    <t>[0%, 50%)</t>
  </si>
  <si>
    <t>Same</t>
    <phoneticPr fontId="1" type="noConversion"/>
  </si>
  <si>
    <t>Diff</t>
    <phoneticPr fontId="1" type="noConversion"/>
  </si>
  <si>
    <t>Total</t>
    <phoneticPr fontId="1" type="noConversion"/>
  </si>
  <si>
    <t>False Repair</t>
    <phoneticPr fontId="1" type="noConversion"/>
  </si>
  <si>
    <t>Excel</t>
    <phoneticPr fontId="1" type="noConversion"/>
  </si>
  <si>
    <t>M-SCA/ TP</t>
  </si>
  <si>
    <t>I-SCA/ TP</t>
  </si>
  <si>
    <t>M-Cell/ TP</t>
  </si>
  <si>
    <t>I-Cell/ TP</t>
  </si>
  <si>
    <t>CE/  TP</t>
  </si>
  <si>
    <t>Same-SCA/ TP</t>
  </si>
  <si>
    <t>Diff-SCA/ TP</t>
  </si>
  <si>
    <t>Coverage</t>
    <phoneticPr fontId="1" type="noConversion"/>
  </si>
  <si>
    <t>SCA/ TP</t>
    <phoneticPr fontId="1" type="noConversion"/>
  </si>
  <si>
    <t>CACheck-Same</t>
    <phoneticPr fontId="1" type="noConversion"/>
  </si>
  <si>
    <t>CACheck-Diff</t>
    <phoneticPr fontId="1" type="noConversion"/>
  </si>
  <si>
    <t>[90%,
100%)</t>
    <phoneticPr fontId="1" type="noConversion"/>
  </si>
  <si>
    <t>[80%,
90%)</t>
    <phoneticPr fontId="1" type="noConversion"/>
  </si>
  <si>
    <t>[70%,
80%)</t>
    <phoneticPr fontId="1" type="noConversion"/>
  </si>
  <si>
    <t>[60%,
70%)</t>
    <phoneticPr fontId="1" type="noConversion"/>
  </si>
  <si>
    <t>[50%,
60%)</t>
    <phoneticPr fontId="1" type="noConversion"/>
  </si>
  <si>
    <t>[0%,
50%)</t>
    <phoneticPr fontId="1" type="noConversion"/>
  </si>
  <si>
    <t>[0-50%)</t>
    <phoneticPr fontId="1" type="noConversion"/>
  </si>
  <si>
    <t>Share-Same-Miss</t>
    <phoneticPr fontId="1" type="noConversion"/>
  </si>
  <si>
    <t>Equal</t>
    <phoneticPr fontId="1" type="noConversion"/>
  </si>
  <si>
    <t>Share-Same-Add</t>
    <phoneticPr fontId="1" type="noConversion"/>
  </si>
  <si>
    <t>AmCheck</t>
    <phoneticPr fontId="1" type="noConversion"/>
  </si>
  <si>
    <t>Common</t>
    <phoneticPr fontId="1" type="noConversion"/>
  </si>
  <si>
    <t>Miss</t>
    <phoneticPr fontId="1" type="noConversion"/>
  </si>
  <si>
    <t>Add</t>
    <phoneticPr fontId="1" type="noConversion"/>
  </si>
  <si>
    <t>SCA</t>
    <phoneticPr fontId="1" type="noConversion"/>
  </si>
  <si>
    <t>TP</t>
    <phoneticPr fontId="1" type="noConversion"/>
  </si>
  <si>
    <t>Why are missed?</t>
  </si>
  <si>
    <t>Miss</t>
  </si>
  <si>
    <t>R1</t>
  </si>
  <si>
    <t>R2</t>
  </si>
  <si>
    <t>R3</t>
  </si>
  <si>
    <t>R4</t>
  </si>
  <si>
    <t>R5</t>
  </si>
  <si>
    <t>R6</t>
  </si>
  <si>
    <t>R1:</t>
  </si>
  <si>
    <t>R2:</t>
  </si>
  <si>
    <t>R3:</t>
  </si>
  <si>
    <t>R4:</t>
  </si>
  <si>
    <t>R5:</t>
  </si>
  <si>
    <t>R6:</t>
  </si>
  <si>
    <t>Other selection introduce less errors</t>
  </si>
  <si>
    <t>Do not share cells</t>
  </si>
  <si>
    <t>Do not obey homogeneous rules</t>
  </si>
  <si>
    <t>Separate from a big cell arrays. The big cell arrays do not share cells</t>
  </si>
  <si>
    <t>Refined  cell arrays (deleted more cells)</t>
  </si>
  <si>
    <t>FPs</t>
  </si>
  <si>
    <t>Causes</t>
  </si>
  <si>
    <t>Different semantics</t>
  </si>
  <si>
    <t>ID/Label as data</t>
  </si>
  <si>
    <t>False Repair</t>
  </si>
  <si>
    <t>&lt;50%</t>
  </si>
  <si>
    <t>No Enough inputs</t>
  </si>
  <si>
    <t>Too many faults, and correct cell are rare</t>
  </si>
  <si>
    <t>Weir Structure</t>
  </si>
  <si>
    <t>UCheck</t>
  </si>
  <si>
    <t>Complicated semantics (No good components. Or can't recover)</t>
  </si>
  <si>
    <t>Identfied as row/columnb-based cells (Empty cells, others)</t>
  </si>
  <si>
    <t>CACheck-Homo</t>
    <phoneticPr fontId="1" type="noConversion"/>
  </si>
  <si>
    <t>CACheck-Inho</t>
    <phoneticPr fontId="1" type="noConversion"/>
  </si>
  <si>
    <t>D-UCheck</t>
    <phoneticPr fontId="1" type="noConversion"/>
  </si>
  <si>
    <t>UCheck-Correct</t>
    <phoneticPr fontId="1" type="noConversion"/>
  </si>
  <si>
    <t>Excel can't detect due to constant</t>
    <phoneticPr fontId="1" type="noConversion"/>
  </si>
  <si>
    <t>Cons</t>
    <phoneticPr fontId="1" type="noConversion"/>
  </si>
  <si>
    <t>Cons Change</t>
    <phoneticPr fontId="1" type="noConversion"/>
  </si>
  <si>
    <t>True Cons</t>
    <phoneticPr fontId="1" type="noConversion"/>
  </si>
  <si>
    <t>True Cons Change</t>
    <phoneticPr fontId="1" type="noConversion"/>
  </si>
  <si>
    <t>Constant</t>
    <phoneticPr fontId="1" type="noConversion"/>
  </si>
  <si>
    <t>WCA</t>
    <phoneticPr fontId="1" type="noConversion"/>
  </si>
  <si>
    <t>SCA</t>
    <phoneticPr fontId="1" type="noConversion"/>
  </si>
  <si>
    <t>Constant</t>
    <phoneticPr fontId="1" type="noConversion"/>
  </si>
  <si>
    <t>Change</t>
    <phoneticPr fontId="1" type="noConversion"/>
  </si>
  <si>
    <t>UCheck</t>
    <phoneticPr fontId="1" type="noConversion"/>
  </si>
  <si>
    <t>D-All-Excel</t>
    <phoneticPr fontId="5" type="noConversion"/>
  </si>
  <si>
    <t>D-All-Excel</t>
    <phoneticPr fontId="1" type="noConversion"/>
  </si>
  <si>
    <t>D-All-Excel</t>
    <phoneticPr fontId="5" type="noConversion"/>
  </si>
  <si>
    <t>D-All-Excel</t>
    <phoneticPr fontId="5" type="noConversion"/>
  </si>
  <si>
    <t>D-All-Excel</t>
    <phoneticPr fontId="5" type="noConversion"/>
  </si>
  <si>
    <t>D-All- Excel</t>
    <phoneticPr fontId="5" type="noConversion"/>
  </si>
  <si>
    <t>D-All-Excel</t>
    <phoneticPr fontId="5" type="noConversion"/>
  </si>
  <si>
    <t>EUSES</t>
    <phoneticPr fontId="1" type="noConversion"/>
  </si>
  <si>
    <t>Enron</t>
    <phoneticPr fontId="1" type="noConversion"/>
  </si>
  <si>
    <t>Enron-CACheck</t>
    <phoneticPr fontId="1" type="noConversion"/>
  </si>
  <si>
    <t>EUSES-CACheck</t>
    <phoneticPr fontId="1" type="noConversion"/>
  </si>
  <si>
    <t>SCA</t>
    <phoneticPr fontId="1" type="noConversion"/>
  </si>
  <si>
    <t>Sampled</t>
    <phoneticPr fontId="1" type="noConversion"/>
  </si>
  <si>
    <t>TP</t>
    <phoneticPr fontId="1" type="noConversion"/>
  </si>
  <si>
    <t xml:space="preserve">Estimated TP </t>
    <phoneticPr fontId="1" type="noConversion"/>
  </si>
  <si>
    <t>CA</t>
    <phoneticPr fontId="1" type="noConversion"/>
  </si>
  <si>
    <t>True CA</t>
    <phoneticPr fontId="1" type="noConversion"/>
  </si>
  <si>
    <t>Error rate</t>
    <phoneticPr fontId="1" type="noConversion"/>
  </si>
  <si>
    <t>SCA Cells</t>
    <phoneticPr fontId="1" type="noConversion"/>
  </si>
  <si>
    <t>Cells</t>
    <phoneticPr fontId="1" type="noConversion"/>
  </si>
  <si>
    <t>SCA Cell</t>
    <phoneticPr fontId="1" type="noConversion"/>
  </si>
  <si>
    <t>Smelly Cell</t>
    <phoneticPr fontId="1" type="noConversion"/>
  </si>
  <si>
    <t>WCA Cell</t>
    <phoneticPr fontId="1" type="noConversion"/>
  </si>
  <si>
    <t>Diff-WCA Cell</t>
    <phoneticPr fontId="1" type="noConversion"/>
  </si>
  <si>
    <t>All Cell</t>
    <phoneticPr fontId="1" type="noConversion"/>
  </si>
  <si>
    <t>Same-WCA Cell</t>
    <phoneticPr fontId="1" type="noConversion"/>
  </si>
  <si>
    <t>Excel</t>
    <phoneticPr fontId="1" type="noConversion"/>
  </si>
  <si>
    <t>UCheck</t>
    <phoneticPr fontId="1" type="noConversion"/>
  </si>
  <si>
    <t>Comparison</t>
    <phoneticPr fontId="1" type="noConversion"/>
  </si>
  <si>
    <t>CC</t>
    <phoneticPr fontId="1" type="noConversion"/>
  </si>
  <si>
    <t>CACheck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</si>
</sst>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);[Red]\(#,##0\)"/>
    <numFmt numFmtId="177" formatCode="#,##0_ "/>
    <numFmt numFmtId="178" formatCode="0.0%"/>
  </numFmts>
  <fonts count="11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.5"/>
      <color theme="1"/>
      <name val="Times New Roman"/>
      <family val="1"/>
    </font>
    <font>
      <b/>
      <sz val="10.5"/>
      <color theme="1"/>
      <name val="Times New Roman"/>
      <family val="1"/>
    </font>
    <font>
      <b/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b/>
      <sz val="11"/>
      <color theme="1"/>
      <name val="宋体"/>
      <family val="2"/>
      <scheme val="minor"/>
    </font>
    <font>
      <b/>
      <sz val="10.5"/>
      <color theme="1"/>
      <name val="宋体"/>
      <family val="3"/>
      <charset val="134"/>
      <scheme val="minor"/>
    </font>
    <font>
      <b/>
      <sz val="10.5"/>
      <color theme="1"/>
      <name val="宋体"/>
      <family val="2"/>
      <scheme val="minor"/>
    </font>
    <font>
      <sz val="10.5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wrapText="1"/>
    </xf>
    <xf numFmtId="9" fontId="0" fillId="0" borderId="0" xfId="0" applyNumberFormat="1"/>
    <xf numFmtId="10" fontId="0" fillId="0" borderId="0" xfId="0" applyNumberFormat="1"/>
    <xf numFmtId="3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vertical="center" wrapText="1"/>
    </xf>
    <xf numFmtId="3" fontId="2" fillId="0" borderId="2" xfId="0" applyNumberFormat="1" applyFont="1" applyBorder="1" applyAlignment="1">
      <alignment horizontal="center" vertical="center"/>
    </xf>
    <xf numFmtId="9" fontId="2" fillId="0" borderId="7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horizontal="center" vertical="center"/>
    </xf>
    <xf numFmtId="3" fontId="2" fillId="0" borderId="9" xfId="0" applyNumberFormat="1" applyFont="1" applyBorder="1" applyAlignment="1">
      <alignment horizontal="center" vertical="center"/>
    </xf>
    <xf numFmtId="3" fontId="2" fillId="0" borderId="10" xfId="0" applyNumberFormat="1" applyFont="1" applyBorder="1" applyAlignment="1">
      <alignment horizontal="center" vertical="center"/>
    </xf>
    <xf numFmtId="3" fontId="2" fillId="0" borderId="11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  <xf numFmtId="3" fontId="2" fillId="0" borderId="13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9" fontId="6" fillId="0" borderId="0" xfId="0" applyNumberFormat="1" applyFont="1" applyAlignment="1">
      <alignment horizontal="left" wrapText="1"/>
    </xf>
    <xf numFmtId="0" fontId="6" fillId="0" borderId="0" xfId="0" applyFont="1"/>
    <xf numFmtId="0" fontId="6" fillId="2" borderId="0" xfId="0" applyFont="1" applyFill="1"/>
    <xf numFmtId="10" fontId="6" fillId="0" borderId="0" xfId="0" applyNumberFormat="1" applyFont="1"/>
    <xf numFmtId="10" fontId="6" fillId="2" borderId="0" xfId="0" applyNumberFormat="1" applyFont="1" applyFill="1"/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9" fontId="2" fillId="0" borderId="14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3" fontId="3" fillId="0" borderId="14" xfId="0" applyNumberFormat="1" applyFont="1" applyBorder="1" applyAlignment="1">
      <alignment horizontal="center" vertical="center"/>
    </xf>
    <xf numFmtId="3" fontId="3" fillId="0" borderId="16" xfId="0" applyNumberFormat="1" applyFont="1" applyBorder="1" applyAlignment="1">
      <alignment horizontal="center" vertical="center"/>
    </xf>
    <xf numFmtId="0" fontId="7" fillId="0" borderId="15" xfId="0" applyFont="1" applyBorder="1" applyAlignment="1">
      <alignment horizontal="center"/>
    </xf>
    <xf numFmtId="0" fontId="4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4" fillId="0" borderId="16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Border="1" applyAlignment="1">
      <alignment horizontal="center" vertical="center"/>
    </xf>
    <xf numFmtId="9" fontId="3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0" fontId="7" fillId="0" borderId="0" xfId="0" applyFont="1" applyAlignment="1">
      <alignment horizontal="center"/>
    </xf>
    <xf numFmtId="0" fontId="4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3" fontId="3" fillId="0" borderId="17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/>
    <xf numFmtId="0" fontId="0" fillId="0" borderId="3" xfId="0" applyBorder="1" applyAlignment="1">
      <alignment horizontal="center"/>
    </xf>
    <xf numFmtId="9" fontId="4" fillId="0" borderId="3" xfId="0" applyNumberFormat="1" applyFont="1" applyBorder="1" applyAlignment="1">
      <alignment horizontal="center" wrapText="1"/>
    </xf>
    <xf numFmtId="0" fontId="7" fillId="0" borderId="0" xfId="0" applyFont="1" applyBorder="1" applyAlignment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wrapText="1"/>
    </xf>
    <xf numFmtId="9" fontId="7" fillId="0" borderId="3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18" xfId="0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wrapText="1"/>
    </xf>
    <xf numFmtId="9" fontId="3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7" fillId="0" borderId="3" xfId="0" applyFont="1" applyBorder="1"/>
    <xf numFmtId="0" fontId="4" fillId="0" borderId="3" xfId="0" applyNumberFormat="1" applyFont="1" applyFill="1" applyBorder="1" applyAlignment="1">
      <alignment vertical="center" wrapText="1"/>
    </xf>
    <xf numFmtId="3" fontId="3" fillId="0" borderId="10" xfId="0" applyNumberFormat="1" applyFont="1" applyBorder="1" applyAlignment="1">
      <alignment horizontal="center" vertical="center"/>
    </xf>
    <xf numFmtId="3" fontId="3" fillId="0" borderId="9" xfId="0" applyNumberFormat="1" applyFont="1" applyBorder="1" applyAlignment="1">
      <alignment horizontal="center" vertical="center"/>
    </xf>
    <xf numFmtId="3" fontId="3" fillId="0" borderId="12" xfId="0" applyNumberFormat="1" applyFont="1" applyBorder="1" applyAlignment="1">
      <alignment horizontal="center" vertical="center"/>
    </xf>
    <xf numFmtId="0" fontId="0" fillId="0" borderId="0" xfId="0" applyBorder="1" applyAlignment="1"/>
    <xf numFmtId="0" fontId="4" fillId="0" borderId="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5" xfId="0" applyBorder="1" applyAlignment="1"/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0" fontId="3" fillId="0" borderId="3" xfId="0" applyFont="1" applyBorder="1" applyAlignment="1">
      <alignment horizontal="center" vertical="center" wrapText="1"/>
    </xf>
    <xf numFmtId="0" fontId="4" fillId="0" borderId="19" xfId="0" applyNumberFormat="1" applyFont="1" applyFill="1" applyBorder="1" applyAlignment="1">
      <alignment wrapText="1"/>
    </xf>
    <xf numFmtId="0" fontId="4" fillId="0" borderId="11" xfId="0" applyNumberFormat="1" applyFont="1" applyFill="1" applyBorder="1" applyAlignment="1">
      <alignment wrapText="1"/>
    </xf>
    <xf numFmtId="177" fontId="2" fillId="0" borderId="3" xfId="0" applyNumberFormat="1" applyFont="1" applyBorder="1" applyAlignment="1">
      <alignment horizontal="center"/>
    </xf>
    <xf numFmtId="177" fontId="2" fillId="0" borderId="3" xfId="0" applyNumberFormat="1" applyFont="1" applyBorder="1" applyAlignment="1">
      <alignment horizontal="center" vertical="center"/>
    </xf>
    <xf numFmtId="178" fontId="0" fillId="0" borderId="0" xfId="0" applyNumberFormat="1"/>
    <xf numFmtId="177" fontId="3" fillId="0" borderId="6" xfId="0" applyNumberFormat="1" applyFont="1" applyBorder="1" applyAlignment="1">
      <alignment horizontal="center" vertical="center"/>
    </xf>
    <xf numFmtId="177" fontId="3" fillId="0" borderId="4" xfId="0" applyNumberFormat="1" applyFont="1" applyBorder="1" applyAlignment="1">
      <alignment horizontal="center" vertical="center"/>
    </xf>
    <xf numFmtId="177" fontId="3" fillId="0" borderId="5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wrapText="1"/>
    </xf>
    <xf numFmtId="49" fontId="9" fillId="0" borderId="3" xfId="0" applyNumberFormat="1" applyFont="1" applyBorder="1" applyAlignment="1">
      <alignment horizontal="center" wrapText="1"/>
    </xf>
    <xf numFmtId="49" fontId="9" fillId="0" borderId="3" xfId="0" applyNumberFormat="1" applyFont="1" applyFill="1" applyBorder="1" applyAlignment="1">
      <alignment horizontal="center" wrapText="1"/>
    </xf>
    <xf numFmtId="0" fontId="8" fillId="0" borderId="3" xfId="0" applyNumberFormat="1" applyFont="1" applyBorder="1" applyAlignment="1">
      <alignment horizontal="center" wrapText="1"/>
    </xf>
    <xf numFmtId="177" fontId="10" fillId="0" borderId="3" xfId="0" applyNumberFormat="1" applyFont="1" applyBorder="1" applyAlignment="1">
      <alignment horizontal="center"/>
    </xf>
    <xf numFmtId="178" fontId="0" fillId="0" borderId="0" xfId="0" applyNumberForma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49" fontId="9" fillId="0" borderId="19" xfId="0" applyNumberFormat="1" applyFont="1" applyFill="1" applyBorder="1" applyAlignment="1">
      <alignment horizontal="center" wrapText="1"/>
    </xf>
    <xf numFmtId="177" fontId="3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177" fontId="6" fillId="0" borderId="3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9" fontId="3" fillId="0" borderId="3" xfId="0" applyNumberFormat="1" applyFont="1" applyBorder="1" applyAlignment="1">
      <alignment horizontal="center" vertical="center" wrapText="1"/>
    </xf>
    <xf numFmtId="0" fontId="0" fillId="0" borderId="3" xfId="0" applyBorder="1" applyAlignment="1"/>
    <xf numFmtId="0" fontId="7" fillId="0" borderId="9" xfId="0" applyFont="1" applyBorder="1" applyAlignment="1">
      <alignment horizontal="left" vertical="center"/>
    </xf>
    <xf numFmtId="9" fontId="3" fillId="0" borderId="4" xfId="0" applyNumberFormat="1" applyFont="1" applyBorder="1" applyAlignment="1">
      <alignment horizontal="center" vertical="center" wrapText="1"/>
    </xf>
    <xf numFmtId="9" fontId="3" fillId="0" borderId="5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9" fontId="3" fillId="0" borderId="14" xfId="0" applyNumberFormat="1" applyFont="1" applyBorder="1" applyAlignment="1">
      <alignment horizontal="center" vertical="center" wrapText="1"/>
    </xf>
    <xf numFmtId="9" fontId="3" fillId="0" borderId="15" xfId="0" applyNumberFormat="1" applyFont="1" applyBorder="1" applyAlignment="1">
      <alignment horizontal="center" vertical="center" wrapText="1"/>
    </xf>
    <xf numFmtId="9" fontId="3" fillId="0" borderId="16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externalLink" Target="externalLinks/externalLink2.xml"/><Relationship Id="rId18" Type="http://schemas.openxmlformats.org/officeDocument/2006/relationships/externalLink" Target="externalLinks/externalLink7.xml"/><Relationship Id="rId26" Type="http://schemas.openxmlformats.org/officeDocument/2006/relationships/externalLink" Target="externalLinks/externalLink15.xml"/><Relationship Id="rId39" Type="http://schemas.openxmlformats.org/officeDocument/2006/relationships/externalLink" Target="externalLinks/externalLink28.xml"/><Relationship Id="rId21" Type="http://schemas.openxmlformats.org/officeDocument/2006/relationships/externalLink" Target="externalLinks/externalLink10.xml"/><Relationship Id="rId34" Type="http://schemas.openxmlformats.org/officeDocument/2006/relationships/externalLink" Target="externalLinks/externalLink23.xml"/><Relationship Id="rId42" Type="http://schemas.openxmlformats.org/officeDocument/2006/relationships/externalLink" Target="externalLinks/externalLink31.xml"/><Relationship Id="rId47" Type="http://schemas.openxmlformats.org/officeDocument/2006/relationships/externalLink" Target="externalLinks/externalLink36.xml"/><Relationship Id="rId50" Type="http://schemas.openxmlformats.org/officeDocument/2006/relationships/externalLink" Target="externalLinks/externalLink39.xml"/><Relationship Id="rId55" Type="http://schemas.openxmlformats.org/officeDocument/2006/relationships/externalLink" Target="externalLinks/externalLink4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9" Type="http://schemas.openxmlformats.org/officeDocument/2006/relationships/externalLink" Target="externalLinks/externalLink18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13.xml"/><Relationship Id="rId32" Type="http://schemas.openxmlformats.org/officeDocument/2006/relationships/externalLink" Target="externalLinks/externalLink21.xml"/><Relationship Id="rId37" Type="http://schemas.openxmlformats.org/officeDocument/2006/relationships/externalLink" Target="externalLinks/externalLink26.xml"/><Relationship Id="rId40" Type="http://schemas.openxmlformats.org/officeDocument/2006/relationships/externalLink" Target="externalLinks/externalLink29.xml"/><Relationship Id="rId45" Type="http://schemas.openxmlformats.org/officeDocument/2006/relationships/externalLink" Target="externalLinks/externalLink34.xml"/><Relationship Id="rId53" Type="http://schemas.openxmlformats.org/officeDocument/2006/relationships/externalLink" Target="externalLinks/externalLink42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externalLink" Target="externalLinks/externalLink8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Relationship Id="rId22" Type="http://schemas.openxmlformats.org/officeDocument/2006/relationships/externalLink" Target="externalLinks/externalLink11.xml"/><Relationship Id="rId27" Type="http://schemas.openxmlformats.org/officeDocument/2006/relationships/externalLink" Target="externalLinks/externalLink16.xml"/><Relationship Id="rId30" Type="http://schemas.openxmlformats.org/officeDocument/2006/relationships/externalLink" Target="externalLinks/externalLink19.xml"/><Relationship Id="rId35" Type="http://schemas.openxmlformats.org/officeDocument/2006/relationships/externalLink" Target="externalLinks/externalLink24.xml"/><Relationship Id="rId43" Type="http://schemas.openxmlformats.org/officeDocument/2006/relationships/externalLink" Target="externalLinks/externalLink32.xml"/><Relationship Id="rId48" Type="http://schemas.openxmlformats.org/officeDocument/2006/relationships/externalLink" Target="externalLinks/externalLink37.xml"/><Relationship Id="rId56" Type="http://schemas.openxmlformats.org/officeDocument/2006/relationships/externalLink" Target="externalLinks/externalLink45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40.xml"/><Relationship Id="rId3" Type="http://schemas.openxmlformats.org/officeDocument/2006/relationships/worksheet" Target="worksheets/sheet3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5" Type="http://schemas.openxmlformats.org/officeDocument/2006/relationships/externalLink" Target="externalLinks/externalLink14.xml"/><Relationship Id="rId33" Type="http://schemas.openxmlformats.org/officeDocument/2006/relationships/externalLink" Target="externalLinks/externalLink22.xml"/><Relationship Id="rId38" Type="http://schemas.openxmlformats.org/officeDocument/2006/relationships/externalLink" Target="externalLinks/externalLink27.xml"/><Relationship Id="rId46" Type="http://schemas.openxmlformats.org/officeDocument/2006/relationships/externalLink" Target="externalLinks/externalLink35.xml"/><Relationship Id="rId59" Type="http://schemas.openxmlformats.org/officeDocument/2006/relationships/sharedStrings" Target="sharedStrings.xml"/><Relationship Id="rId20" Type="http://schemas.openxmlformats.org/officeDocument/2006/relationships/externalLink" Target="externalLinks/externalLink9.xml"/><Relationship Id="rId41" Type="http://schemas.openxmlformats.org/officeDocument/2006/relationships/externalLink" Target="externalLinks/externalLink30.xml"/><Relationship Id="rId54" Type="http://schemas.openxmlformats.org/officeDocument/2006/relationships/externalLink" Target="externalLinks/externalLink4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externalLink" Target="externalLinks/externalLink4.xml"/><Relationship Id="rId23" Type="http://schemas.openxmlformats.org/officeDocument/2006/relationships/externalLink" Target="externalLinks/externalLink12.xml"/><Relationship Id="rId28" Type="http://schemas.openxmlformats.org/officeDocument/2006/relationships/externalLink" Target="externalLinks/externalLink17.xml"/><Relationship Id="rId36" Type="http://schemas.openxmlformats.org/officeDocument/2006/relationships/externalLink" Target="externalLinks/externalLink25.xml"/><Relationship Id="rId49" Type="http://schemas.openxmlformats.org/officeDocument/2006/relationships/externalLink" Target="externalLinks/externalLink38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20.xml"/><Relationship Id="rId44" Type="http://schemas.openxmlformats.org/officeDocument/2006/relationships/externalLink" Target="externalLinks/externalLink33.xml"/><Relationship Id="rId52" Type="http://schemas.openxmlformats.org/officeDocument/2006/relationships/externalLink" Target="externalLinks/externalLink41.xml"/><Relationship Id="rId60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109251968503938"/>
          <c:y val="9.9062286817672027E-2"/>
          <c:w val="0.85929209569957599"/>
          <c:h val="0.7414270352769779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precision!$B$46</c:f>
              <c:strCache>
                <c:ptCount val="1"/>
                <c:pt idx="0">
                  <c:v>CACheck-Diff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strRef>
              <c:f>precision!$A$47:$A$53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precision!$B$47:$B$53</c:f>
              <c:numCache>
                <c:formatCode>0.00%</c:formatCode>
                <c:ptCount val="7"/>
                <c:pt idx="0">
                  <c:v>0.85016286644951145</c:v>
                </c:pt>
                <c:pt idx="1">
                  <c:v>0.52941176470588236</c:v>
                </c:pt>
                <c:pt idx="2">
                  <c:v>0.59615384615384615</c:v>
                </c:pt>
                <c:pt idx="3">
                  <c:v>0.51515151515151514</c:v>
                </c:pt>
                <c:pt idx="4">
                  <c:v>0.10465116279069768</c:v>
                </c:pt>
                <c:pt idx="5">
                  <c:v>2.3640661938534278E-3</c:v>
                </c:pt>
                <c:pt idx="6">
                  <c:v>2.9940119760479042E-2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0199232"/>
        <c:axId val="60199792"/>
      </c:barChart>
      <c:catAx>
        <c:axId val="60199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zh-CN"/>
          </a:p>
        </c:txPr>
        <c:crossAx val="60199792"/>
        <c:crosses val="autoZero"/>
        <c:auto val="1"/>
        <c:lblAlgn val="ctr"/>
        <c:lblOffset val="100"/>
        <c:noMultiLvlLbl val="0"/>
      </c:catAx>
      <c:valAx>
        <c:axId val="6019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+mn-cs"/>
              </a:defRPr>
            </a:pPr>
            <a:endParaRPr lang="zh-CN"/>
          </a:p>
        </c:txPr>
        <c:crossAx val="60199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72006031697960837"/>
          <c:y val="1.3699168661185565E-3"/>
          <c:w val="0.24851504138905711"/>
          <c:h val="7.982568216708760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aseline="0">
          <a:latin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precision!$B$13</c:f>
              <c:strCache>
                <c:ptCount val="1"/>
                <c:pt idx="0">
                  <c:v>AmCheck</c:v>
                </c:pt>
              </c:strCache>
            </c:strRef>
          </c:tx>
          <c:spPr>
            <a:ln w="2222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cat>
            <c:strRef>
              <c:f>precision!$A$14:$A$20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precision!$B$14:$B$20</c:f>
              <c:numCache>
                <c:formatCode>0.00%</c:formatCode>
                <c:ptCount val="7"/>
                <c:pt idx="0">
                  <c:v>0.82779456193353473</c:v>
                </c:pt>
                <c:pt idx="1">
                  <c:v>0.66165413533834583</c:v>
                </c:pt>
                <c:pt idx="2">
                  <c:v>0.41860465116279072</c:v>
                </c:pt>
                <c:pt idx="3">
                  <c:v>0.42016806722689076</c:v>
                </c:pt>
                <c:pt idx="4">
                  <c:v>0.15681818181818183</c:v>
                </c:pt>
                <c:pt idx="5">
                  <c:v>5.877803557617943E-2</c:v>
                </c:pt>
                <c:pt idx="6">
                  <c:v>4.5174537987679675E-2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precision!$C$13</c:f>
              <c:strCache>
                <c:ptCount val="1"/>
                <c:pt idx="0">
                  <c:v>CACheck-Homo</c:v>
                </c:pt>
              </c:strCache>
            </c:strRef>
          </c:tx>
          <c:spPr>
            <a:ln w="2222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cat>
            <c:strRef>
              <c:f>precision!$A$14:$A$20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precision!$C$14:$C$20</c:f>
              <c:numCache>
                <c:formatCode>0.00%</c:formatCode>
                <c:ptCount val="7"/>
                <c:pt idx="0">
                  <c:v>0.94754846066134546</c:v>
                </c:pt>
                <c:pt idx="1">
                  <c:v>0.84158415841584155</c:v>
                </c:pt>
                <c:pt idx="2">
                  <c:v>0.7678571428571429</c:v>
                </c:pt>
                <c:pt idx="3">
                  <c:v>0.75</c:v>
                </c:pt>
                <c:pt idx="4">
                  <c:v>0.203125</c:v>
                </c:pt>
                <c:pt idx="5">
                  <c:v>0.12116316639741519</c:v>
                </c:pt>
                <c:pt idx="6">
                  <c:v>0.19480519480519481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precision!$D$13</c:f>
              <c:strCache>
                <c:ptCount val="1"/>
                <c:pt idx="0">
                  <c:v>CACheck-Inho</c:v>
                </c:pt>
              </c:strCache>
            </c:strRef>
          </c:tx>
          <c:spPr>
            <a:ln w="22225" cap="rnd">
              <a:solidFill>
                <a:schemeClr val="dk1">
                  <a:tint val="75000"/>
                </a:schemeClr>
              </a:solidFill>
              <a:round/>
            </a:ln>
            <a:effectLst/>
          </c:spPr>
          <c:marker>
            <c:symbol val="triangle"/>
            <c:size val="6"/>
            <c:spPr>
              <a:solidFill>
                <a:schemeClr val="dk1">
                  <a:tint val="75000"/>
                </a:schemeClr>
              </a:solidFill>
              <a:ln w="9525">
                <a:solidFill>
                  <a:schemeClr val="dk1">
                    <a:tint val="75000"/>
                  </a:schemeClr>
                </a:solidFill>
                <a:round/>
              </a:ln>
              <a:effectLst/>
            </c:spPr>
          </c:marker>
          <c:cat>
            <c:strRef>
              <c:f>precision!$A$14:$A$20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precision!$D$14:$D$20</c:f>
              <c:numCache>
                <c:formatCode>0.00%</c:formatCode>
                <c:ptCount val="7"/>
                <c:pt idx="0">
                  <c:v>0.85016286644951145</c:v>
                </c:pt>
                <c:pt idx="1">
                  <c:v>0.52941176470588236</c:v>
                </c:pt>
                <c:pt idx="2">
                  <c:v>0.59615384615384615</c:v>
                </c:pt>
                <c:pt idx="3">
                  <c:v>0.51515151515151514</c:v>
                </c:pt>
                <c:pt idx="4">
                  <c:v>0.10465116279069768</c:v>
                </c:pt>
                <c:pt idx="5">
                  <c:v>2.3640661938534278E-3</c:v>
                </c:pt>
                <c:pt idx="6">
                  <c:v>2.9940119760479042E-2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precision!$E$13</c:f>
              <c:strCache>
                <c:ptCount val="1"/>
                <c:pt idx="0">
                  <c:v>CACheck</c:v>
                </c:pt>
              </c:strCache>
            </c:strRef>
          </c:tx>
          <c:spPr>
            <a:ln w="22225" cap="rnd">
              <a:solidFill>
                <a:schemeClr val="dk1">
                  <a:tint val="98500"/>
                </a:schemeClr>
              </a:solidFill>
              <a:round/>
            </a:ln>
            <a:effectLst/>
          </c:spPr>
          <c:marker>
            <c:symbol val="x"/>
            <c:size val="6"/>
            <c:spPr>
              <a:noFill/>
              <a:ln w="9525">
                <a:solidFill>
                  <a:schemeClr val="dk1">
                    <a:tint val="98500"/>
                  </a:schemeClr>
                </a:solidFill>
                <a:round/>
              </a:ln>
              <a:effectLst/>
            </c:spPr>
          </c:marker>
          <c:cat>
            <c:strRef>
              <c:f>precision!$A$14:$A$20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precision!$E$14:$E$20</c:f>
              <c:numCache>
                <c:formatCode>0.00%</c:formatCode>
                <c:ptCount val="7"/>
                <c:pt idx="0">
                  <c:v>0.92229729729729726</c:v>
                </c:pt>
                <c:pt idx="1">
                  <c:v>0.73684210526315785</c:v>
                </c:pt>
                <c:pt idx="2">
                  <c:v>0.71341463414634143</c:v>
                </c:pt>
                <c:pt idx="3">
                  <c:v>0.67010309278350511</c:v>
                </c:pt>
                <c:pt idx="4">
                  <c:v>0.18226600985221675</c:v>
                </c:pt>
                <c:pt idx="5">
                  <c:v>7.293666026871401E-2</c:v>
                </c:pt>
                <c:pt idx="6">
                  <c:v>0.12562814070351758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867920"/>
        <c:axId val="205868480"/>
      </c:lineChart>
      <c:catAx>
        <c:axId val="20586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868480"/>
        <c:crosses val="autoZero"/>
        <c:auto val="1"/>
        <c:lblAlgn val="ctr"/>
        <c:lblOffset val="100"/>
        <c:noMultiLvlLbl val="0"/>
      </c:catAx>
      <c:valAx>
        <c:axId val="205868480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86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'enron-precision'!$B$24</c:f>
              <c:strCache>
                <c:ptCount val="1"/>
                <c:pt idx="0">
                  <c:v>EUSES</c:v>
                </c:pt>
              </c:strCache>
            </c:strRef>
          </c:tx>
          <c:spPr>
            <a:ln w="22225" cap="rnd">
              <a:solidFill>
                <a:schemeClr val="dk1">
                  <a:tint val="88500"/>
                </a:schemeClr>
              </a:solidFill>
              <a:round/>
            </a:ln>
            <a:effectLst/>
          </c:spPr>
          <c:marker>
            <c:symbol val="diamond"/>
            <c:size val="6"/>
            <c:spPr>
              <a:solidFill>
                <a:schemeClr val="dk1">
                  <a:tint val="88500"/>
                </a:schemeClr>
              </a:solidFill>
              <a:ln w="9525">
                <a:solidFill>
                  <a:schemeClr val="dk1">
                    <a:tint val="88500"/>
                  </a:schemeClr>
                </a:solidFill>
                <a:round/>
              </a:ln>
              <a:effectLst/>
            </c:spPr>
          </c:marker>
          <c:cat>
            <c:strRef>
              <c:f>'enron-precision'!$A$25:$A$31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'enron-precision'!$B$25:$B$31</c:f>
              <c:numCache>
                <c:formatCode>0.00%</c:formatCode>
                <c:ptCount val="7"/>
                <c:pt idx="0">
                  <c:v>0.92229729729729726</c:v>
                </c:pt>
                <c:pt idx="1">
                  <c:v>0.73684210526315785</c:v>
                </c:pt>
                <c:pt idx="2">
                  <c:v>0.71341463414634143</c:v>
                </c:pt>
                <c:pt idx="3">
                  <c:v>0.67010309278350511</c:v>
                </c:pt>
                <c:pt idx="4">
                  <c:v>0.18226600985221675</c:v>
                </c:pt>
                <c:pt idx="5">
                  <c:v>7.293666026871401E-2</c:v>
                </c:pt>
                <c:pt idx="6">
                  <c:v>0.12562814070351758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'enron-precision'!$C$24</c:f>
              <c:strCache>
                <c:ptCount val="1"/>
                <c:pt idx="0">
                  <c:v>Enron</c:v>
                </c:pt>
              </c:strCache>
            </c:strRef>
          </c:tx>
          <c:spPr>
            <a:ln w="22225" cap="rnd">
              <a:solidFill>
                <a:schemeClr val="dk1">
                  <a:tint val="55000"/>
                </a:schemeClr>
              </a:solidFill>
              <a:round/>
            </a:ln>
            <a:effectLst/>
          </c:spPr>
          <c:marker>
            <c:symbol val="square"/>
            <c:size val="6"/>
            <c:spPr>
              <a:solidFill>
                <a:schemeClr val="dk1">
                  <a:tint val="55000"/>
                </a:schemeClr>
              </a:solidFill>
              <a:ln w="9525">
                <a:solidFill>
                  <a:schemeClr val="dk1">
                    <a:tint val="55000"/>
                  </a:schemeClr>
                </a:solidFill>
                <a:round/>
              </a:ln>
              <a:effectLst/>
            </c:spPr>
          </c:marker>
          <c:cat>
            <c:strRef>
              <c:f>'enron-precision'!$A$25:$A$31</c:f>
              <c:strCache>
                <c:ptCount val="7"/>
                <c:pt idx="0">
                  <c:v>100%</c:v>
                </c:pt>
                <c:pt idx="1">
                  <c:v>[90%,
100%)</c:v>
                </c:pt>
                <c:pt idx="2">
                  <c:v>[80%,
90%)</c:v>
                </c:pt>
                <c:pt idx="3">
                  <c:v>[70%,
80%)</c:v>
                </c:pt>
                <c:pt idx="4">
                  <c:v>[60%,
70%)</c:v>
                </c:pt>
                <c:pt idx="5">
                  <c:v>[50%,
60%)</c:v>
                </c:pt>
                <c:pt idx="6">
                  <c:v>[0%,
50%)</c:v>
                </c:pt>
              </c:strCache>
            </c:strRef>
          </c:cat>
          <c:val>
            <c:numRef>
              <c:f>'enron-precision'!$C$25:$C$31</c:f>
              <c:numCache>
                <c:formatCode>0.00%</c:formatCode>
                <c:ptCount val="7"/>
                <c:pt idx="0">
                  <c:v>0.91</c:v>
                </c:pt>
                <c:pt idx="1">
                  <c:v>0.88</c:v>
                </c:pt>
                <c:pt idx="2">
                  <c:v>0.66</c:v>
                </c:pt>
                <c:pt idx="3">
                  <c:v>0.6</c:v>
                </c:pt>
                <c:pt idx="4">
                  <c:v>0.2</c:v>
                </c:pt>
                <c:pt idx="5">
                  <c:v>0.03</c:v>
                </c:pt>
                <c:pt idx="6">
                  <c:v>0.12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871840"/>
        <c:axId val="206170544"/>
      </c:lineChart>
      <c:catAx>
        <c:axId val="20587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cap="all" spc="12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6170544"/>
        <c:crosses val="autoZero"/>
        <c:auto val="1"/>
        <c:lblAlgn val="ctr"/>
        <c:lblOffset val="100"/>
        <c:noMultiLvlLbl val="0"/>
      </c:catAx>
      <c:valAx>
        <c:axId val="206170544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20587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20">
  <a:schemeClr val="dk1"/>
  <cs:variation>
    <a:tint val="88500"/>
  </cs:variation>
  <cs:variation>
    <a:tint val="55000"/>
  </cs:variation>
  <cs:variation>
    <a:tint val="75000"/>
  </cs:variation>
  <cs:variation>
    <a:tint val="98500"/>
  </cs:variation>
  <cs:variation>
    <a:tint val="30000"/>
  </cs:variation>
  <cs:variation>
    <a:tint val="60000"/>
  </cs:variation>
  <cs:variation>
    <a:tint val="8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39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800" kern="1200" cap="all" spc="12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b="0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phClr"/>
        </a:solidFill>
        <a:round/>
      </a:ln>
    </cs:spPr>
  </cs:dataPointMarker>
  <cs:dataPointMarkerLayout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15000"/>
            <a:lumOff val="8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cap="all" spc="12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8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247650</xdr:colOff>
      <xdr:row>45</xdr:row>
      <xdr:rowOff>123825</xdr:rowOff>
    </xdr:from>
    <xdr:to>
      <xdr:col>10</xdr:col>
      <xdr:colOff>647700</xdr:colOff>
      <xdr:row>52</xdr:row>
      <xdr:rowOff>190500</xdr:rowOff>
    </xdr:to>
    <xdr:graphicFrame macro="">
      <xdr:nvGraphicFramePr>
        <xdr:cNvPr id="4" name="图表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457200</xdr:colOff>
      <xdr:row>10</xdr:row>
      <xdr:rowOff>152400</xdr:rowOff>
    </xdr:from>
    <xdr:to>
      <xdr:col>15</xdr:col>
      <xdr:colOff>38100</xdr:colOff>
      <xdr:row>19</xdr:row>
      <xdr:rowOff>266700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457200</xdr:colOff>
      <xdr:row>21</xdr:row>
      <xdr:rowOff>152400</xdr:rowOff>
    </xdr:from>
    <xdr:to>
      <xdr:col>15</xdr:col>
      <xdr:colOff>38100</xdr:colOff>
      <xdr:row>30</xdr:row>
      <xdr:rowOff>266700</xdr:rowOff>
    </xdr:to>
    <xdr:graphicFrame macro="">
      <xdr:nvGraphicFramePr>
        <xdr:cNvPr id="3" name="图表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cs101-details-don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modeling-details-don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personal-details-don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cs101-details-don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database-details-done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filby-details-done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financial-details-done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forms3-details-done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grades-details-done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homework-details-done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inventory-details-don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database-details-done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jackson-details-done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modeling-details-done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add-personal-details-done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cs101-details-done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database-details-done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ilby-details-done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inancial-details-done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forms3-details-done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grades-details-done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homework-details-done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filby-details-done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inventory-details-done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jackson-details-done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modeling-details-done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same\personal-details-done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cs101-details-done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database-details-done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filby-details-done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financial-details-done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forms3-details-done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grades-details-don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financial-details-done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homework-details-done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inventory-details-done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jackson-details-done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modeling-details-done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-diff\personal-details-done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tables-statistics-2015011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forms3-details-don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grades-details-don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homework-details-done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inventory-details-don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esearch\spreadsheets\experiment\tse\output-euses-20150812-\sharesamecompare\miss-jackson-details-don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14</v>
          </cell>
          <cell r="G500">
            <v>0</v>
          </cell>
          <cell r="H500">
            <v>0</v>
          </cell>
          <cell r="I500">
            <v>1</v>
          </cell>
          <cell r="J500">
            <v>13</v>
          </cell>
          <cell r="K500">
            <v>0</v>
          </cell>
          <cell r="L500">
            <v>0</v>
          </cell>
          <cell r="M500">
            <v>1</v>
          </cell>
          <cell r="N500">
            <v>73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</v>
          </cell>
          <cell r="G500">
            <v>1</v>
          </cell>
          <cell r="H500">
            <v>1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1</v>
          </cell>
          <cell r="R500">
            <v>1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7</v>
          </cell>
          <cell r="G500">
            <v>0</v>
          </cell>
          <cell r="H500">
            <v>0</v>
          </cell>
          <cell r="I500">
            <v>3</v>
          </cell>
          <cell r="J500">
            <v>4</v>
          </cell>
          <cell r="K500">
            <v>0</v>
          </cell>
          <cell r="L500">
            <v>0</v>
          </cell>
          <cell r="M500">
            <v>6</v>
          </cell>
          <cell r="N500">
            <v>87</v>
          </cell>
          <cell r="O500">
            <v>19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39</v>
          </cell>
          <cell r="G500">
            <v>0</v>
          </cell>
          <cell r="H500">
            <v>0</v>
          </cell>
          <cell r="I500">
            <v>39</v>
          </cell>
          <cell r="J500">
            <v>0</v>
          </cell>
          <cell r="K500">
            <v>0</v>
          </cell>
          <cell r="L500">
            <v>0</v>
          </cell>
          <cell r="M500">
            <v>78</v>
          </cell>
          <cell r="N500">
            <v>0</v>
          </cell>
          <cell r="O500">
            <v>78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161</v>
          </cell>
          <cell r="G500">
            <v>0</v>
          </cell>
          <cell r="H500">
            <v>0</v>
          </cell>
          <cell r="I500">
            <v>157</v>
          </cell>
          <cell r="J500">
            <v>4</v>
          </cell>
          <cell r="K500">
            <v>0</v>
          </cell>
          <cell r="L500">
            <v>0</v>
          </cell>
          <cell r="M500">
            <v>157</v>
          </cell>
          <cell r="N500">
            <v>4</v>
          </cell>
          <cell r="O500">
            <v>161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41</v>
          </cell>
          <cell r="G500">
            <v>0</v>
          </cell>
          <cell r="H500">
            <v>0</v>
          </cell>
          <cell r="I500">
            <v>41</v>
          </cell>
          <cell r="J500">
            <v>0</v>
          </cell>
          <cell r="K500">
            <v>0</v>
          </cell>
          <cell r="L500">
            <v>0</v>
          </cell>
          <cell r="M500">
            <v>82</v>
          </cell>
          <cell r="N500">
            <v>0</v>
          </cell>
          <cell r="O500">
            <v>82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1</v>
          </cell>
          <cell r="G500">
            <v>1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1</v>
          </cell>
          <cell r="O500">
            <v>0</v>
          </cell>
          <cell r="P500">
            <v>0</v>
          </cell>
          <cell r="Q500">
            <v>1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6</v>
          </cell>
          <cell r="G500">
            <v>4</v>
          </cell>
          <cell r="H500">
            <v>0</v>
          </cell>
          <cell r="I500">
            <v>2</v>
          </cell>
          <cell r="J500">
            <v>4</v>
          </cell>
          <cell r="K500">
            <v>2</v>
          </cell>
          <cell r="L500">
            <v>2</v>
          </cell>
          <cell r="M500">
            <v>11</v>
          </cell>
          <cell r="N500">
            <v>3</v>
          </cell>
          <cell r="O500">
            <v>0</v>
          </cell>
          <cell r="P500">
            <v>11</v>
          </cell>
          <cell r="Q500">
            <v>2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</v>
          </cell>
          <cell r="G500">
            <v>1</v>
          </cell>
          <cell r="H500">
            <v>0</v>
          </cell>
          <cell r="I500">
            <v>1</v>
          </cell>
          <cell r="J500">
            <v>1</v>
          </cell>
          <cell r="K500">
            <v>1</v>
          </cell>
          <cell r="L500">
            <v>1</v>
          </cell>
          <cell r="M500">
            <v>0</v>
          </cell>
          <cell r="N500">
            <v>3</v>
          </cell>
          <cell r="O500">
            <v>3</v>
          </cell>
          <cell r="P500">
            <v>0</v>
          </cell>
          <cell r="Q500">
            <v>3</v>
          </cell>
          <cell r="R500">
            <v>3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0</v>
          </cell>
          <cell r="M500">
            <v>0</v>
          </cell>
          <cell r="N500">
            <v>8</v>
          </cell>
          <cell r="O500">
            <v>8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10</v>
          </cell>
          <cell r="G500">
            <v>8</v>
          </cell>
          <cell r="H500">
            <v>0</v>
          </cell>
          <cell r="I500">
            <v>8</v>
          </cell>
          <cell r="J500">
            <v>2</v>
          </cell>
          <cell r="K500">
            <v>8</v>
          </cell>
          <cell r="L500">
            <v>0</v>
          </cell>
          <cell r="M500">
            <v>8</v>
          </cell>
          <cell r="N500">
            <v>0</v>
          </cell>
          <cell r="O500">
            <v>0</v>
          </cell>
          <cell r="P500">
            <v>8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0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</v>
          </cell>
          <cell r="G500">
            <v>0</v>
          </cell>
          <cell r="H500">
            <v>0</v>
          </cell>
          <cell r="I500">
            <v>1</v>
          </cell>
          <cell r="J500">
            <v>0</v>
          </cell>
          <cell r="K500">
            <v>0</v>
          </cell>
          <cell r="L500">
            <v>0</v>
          </cell>
          <cell r="M500">
            <v>4</v>
          </cell>
          <cell r="N500">
            <v>0</v>
          </cell>
          <cell r="O500">
            <v>4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19</v>
          </cell>
          <cell r="G500">
            <v>19</v>
          </cell>
          <cell r="H500">
            <v>0</v>
          </cell>
          <cell r="I500">
            <v>9</v>
          </cell>
          <cell r="J500">
            <v>10</v>
          </cell>
          <cell r="K500">
            <v>9</v>
          </cell>
          <cell r="L500">
            <v>10</v>
          </cell>
          <cell r="M500">
            <v>50</v>
          </cell>
          <cell r="N500">
            <v>10</v>
          </cell>
          <cell r="O500">
            <v>0</v>
          </cell>
          <cell r="P500">
            <v>50</v>
          </cell>
          <cell r="Q500">
            <v>10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</v>
          </cell>
          <cell r="G500">
            <v>1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1</v>
          </cell>
          <cell r="R500">
            <v>1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1</v>
          </cell>
          <cell r="G500">
            <v>1</v>
          </cell>
          <cell r="H500">
            <v>0</v>
          </cell>
          <cell r="I500">
            <v>1</v>
          </cell>
          <cell r="J500">
            <v>0</v>
          </cell>
          <cell r="K500">
            <v>1</v>
          </cell>
          <cell r="L500">
            <v>0</v>
          </cell>
          <cell r="M500">
            <v>1</v>
          </cell>
          <cell r="N500">
            <v>0</v>
          </cell>
          <cell r="O500">
            <v>1</v>
          </cell>
          <cell r="P500">
            <v>1</v>
          </cell>
          <cell r="Q500">
            <v>0</v>
          </cell>
          <cell r="R500">
            <v>1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1</v>
          </cell>
          <cell r="G500">
            <v>1</v>
          </cell>
          <cell r="H500">
            <v>0</v>
          </cell>
          <cell r="I500">
            <v>1</v>
          </cell>
          <cell r="J500">
            <v>0</v>
          </cell>
          <cell r="K500">
            <v>1</v>
          </cell>
          <cell r="L500">
            <v>0</v>
          </cell>
          <cell r="M500">
            <v>2</v>
          </cell>
          <cell r="N500">
            <v>0</v>
          </cell>
          <cell r="O500">
            <v>2</v>
          </cell>
          <cell r="P500">
            <v>2</v>
          </cell>
          <cell r="Q500">
            <v>0</v>
          </cell>
          <cell r="R500">
            <v>2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2</v>
          </cell>
          <cell r="G500">
            <v>2</v>
          </cell>
          <cell r="H500">
            <v>0</v>
          </cell>
          <cell r="I500">
            <v>2</v>
          </cell>
          <cell r="J500">
            <v>0</v>
          </cell>
          <cell r="K500">
            <v>2</v>
          </cell>
          <cell r="L500">
            <v>0</v>
          </cell>
          <cell r="M500">
            <v>7</v>
          </cell>
          <cell r="N500">
            <v>0</v>
          </cell>
          <cell r="O500">
            <v>7</v>
          </cell>
          <cell r="P500">
            <v>7</v>
          </cell>
          <cell r="Q500">
            <v>0</v>
          </cell>
          <cell r="R500">
            <v>7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</v>
          </cell>
          <cell r="G500">
            <v>0</v>
          </cell>
          <cell r="H500">
            <v>0</v>
          </cell>
          <cell r="I500">
            <v>1</v>
          </cell>
          <cell r="J500">
            <v>1</v>
          </cell>
          <cell r="K500">
            <v>0</v>
          </cell>
          <cell r="L500">
            <v>0</v>
          </cell>
          <cell r="M500">
            <v>2</v>
          </cell>
          <cell r="N500">
            <v>3</v>
          </cell>
          <cell r="O500">
            <v>5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0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0</v>
          </cell>
          <cell r="M500">
            <v>0</v>
          </cell>
          <cell r="N500">
            <v>2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1</v>
          </cell>
          <cell r="G500">
            <v>0</v>
          </cell>
          <cell r="H500">
            <v>0</v>
          </cell>
          <cell r="I500">
            <v>1</v>
          </cell>
          <cell r="J500">
            <v>0</v>
          </cell>
          <cell r="K500">
            <v>0</v>
          </cell>
          <cell r="L500">
            <v>0</v>
          </cell>
          <cell r="M500">
            <v>1</v>
          </cell>
          <cell r="N500">
            <v>0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3</v>
          </cell>
          <cell r="G500">
            <v>3</v>
          </cell>
          <cell r="H500">
            <v>0</v>
          </cell>
          <cell r="I500">
            <v>2</v>
          </cell>
          <cell r="J500">
            <v>1</v>
          </cell>
          <cell r="K500">
            <v>2</v>
          </cell>
          <cell r="L500">
            <v>1</v>
          </cell>
          <cell r="M500">
            <v>6</v>
          </cell>
          <cell r="N500">
            <v>4</v>
          </cell>
          <cell r="O500">
            <v>0</v>
          </cell>
          <cell r="P500">
            <v>6</v>
          </cell>
          <cell r="Q500">
            <v>4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1</v>
          </cell>
          <cell r="G500">
            <v>1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4</v>
          </cell>
          <cell r="O500">
            <v>1</v>
          </cell>
          <cell r="P500">
            <v>0</v>
          </cell>
          <cell r="Q500">
            <v>4</v>
          </cell>
          <cell r="R500">
            <v>1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9</v>
          </cell>
          <cell r="G500">
            <v>3</v>
          </cell>
          <cell r="H500">
            <v>0</v>
          </cell>
          <cell r="I500">
            <v>6</v>
          </cell>
          <cell r="J500">
            <v>4</v>
          </cell>
          <cell r="K500">
            <v>0</v>
          </cell>
          <cell r="L500">
            <v>3</v>
          </cell>
          <cell r="M500">
            <v>5</v>
          </cell>
          <cell r="N500">
            <v>9</v>
          </cell>
          <cell r="O500">
            <v>12</v>
          </cell>
          <cell r="P500">
            <v>0</v>
          </cell>
          <cell r="Q500">
            <v>7</v>
          </cell>
          <cell r="R500">
            <v>5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5</v>
          </cell>
          <cell r="G500">
            <v>3</v>
          </cell>
          <cell r="H500">
            <v>0</v>
          </cell>
          <cell r="I500">
            <v>2</v>
          </cell>
          <cell r="J500">
            <v>3</v>
          </cell>
          <cell r="K500">
            <v>0</v>
          </cell>
          <cell r="L500">
            <v>3</v>
          </cell>
          <cell r="M500">
            <v>5</v>
          </cell>
          <cell r="N500">
            <v>17</v>
          </cell>
          <cell r="O500">
            <v>25</v>
          </cell>
          <cell r="P500">
            <v>0</v>
          </cell>
          <cell r="Q500">
            <v>17</v>
          </cell>
          <cell r="R500">
            <v>17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4</v>
          </cell>
          <cell r="G500">
            <v>1</v>
          </cell>
          <cell r="H500">
            <v>1</v>
          </cell>
          <cell r="I500">
            <v>1</v>
          </cell>
          <cell r="J500">
            <v>4</v>
          </cell>
          <cell r="K500">
            <v>1</v>
          </cell>
          <cell r="L500">
            <v>1</v>
          </cell>
          <cell r="M500">
            <v>1</v>
          </cell>
          <cell r="N500">
            <v>5</v>
          </cell>
          <cell r="O500">
            <v>0</v>
          </cell>
          <cell r="P500">
            <v>1</v>
          </cell>
          <cell r="Q500">
            <v>2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10</v>
          </cell>
          <cell r="G500">
            <v>5</v>
          </cell>
          <cell r="H500">
            <v>0</v>
          </cell>
          <cell r="I500">
            <v>8</v>
          </cell>
          <cell r="J500">
            <v>3</v>
          </cell>
          <cell r="K500">
            <v>5</v>
          </cell>
          <cell r="L500">
            <v>0</v>
          </cell>
          <cell r="M500">
            <v>28</v>
          </cell>
          <cell r="N500">
            <v>5</v>
          </cell>
          <cell r="O500">
            <v>16</v>
          </cell>
          <cell r="P500">
            <v>15</v>
          </cell>
          <cell r="Q500">
            <v>0</v>
          </cell>
          <cell r="R500">
            <v>8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27</v>
          </cell>
          <cell r="G500">
            <v>5</v>
          </cell>
          <cell r="H500">
            <v>0</v>
          </cell>
          <cell r="I500">
            <v>27</v>
          </cell>
          <cell r="J500">
            <v>0</v>
          </cell>
          <cell r="K500">
            <v>5</v>
          </cell>
          <cell r="L500">
            <v>0</v>
          </cell>
          <cell r="M500">
            <v>37</v>
          </cell>
          <cell r="N500">
            <v>0</v>
          </cell>
          <cell r="O500">
            <v>37</v>
          </cell>
          <cell r="P500">
            <v>15</v>
          </cell>
          <cell r="Q500">
            <v>0</v>
          </cell>
          <cell r="R500">
            <v>15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1</v>
          </cell>
          <cell r="G500">
            <v>0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0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28</v>
          </cell>
          <cell r="G500">
            <v>1</v>
          </cell>
          <cell r="H500">
            <v>1</v>
          </cell>
          <cell r="I500">
            <v>24</v>
          </cell>
          <cell r="J500">
            <v>4</v>
          </cell>
          <cell r="K500">
            <v>1</v>
          </cell>
          <cell r="L500">
            <v>0</v>
          </cell>
          <cell r="M500">
            <v>24</v>
          </cell>
          <cell r="N500">
            <v>4</v>
          </cell>
          <cell r="O500">
            <v>28</v>
          </cell>
          <cell r="P500">
            <v>1</v>
          </cell>
          <cell r="Q500">
            <v>0</v>
          </cell>
          <cell r="R500">
            <v>1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133</v>
          </cell>
          <cell r="G500">
            <v>2</v>
          </cell>
          <cell r="H500">
            <v>1</v>
          </cell>
          <cell r="I500">
            <v>132</v>
          </cell>
          <cell r="J500">
            <v>1</v>
          </cell>
          <cell r="K500">
            <v>2</v>
          </cell>
          <cell r="L500">
            <v>0</v>
          </cell>
          <cell r="M500">
            <v>1225</v>
          </cell>
          <cell r="N500">
            <v>23</v>
          </cell>
          <cell r="O500">
            <v>1233</v>
          </cell>
          <cell r="P500">
            <v>24</v>
          </cell>
          <cell r="Q500">
            <v>0</v>
          </cell>
          <cell r="R500">
            <v>23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2</v>
          </cell>
          <cell r="G500">
            <v>1</v>
          </cell>
          <cell r="H500">
            <v>0</v>
          </cell>
          <cell r="I500">
            <v>0</v>
          </cell>
          <cell r="J500">
            <v>2</v>
          </cell>
          <cell r="K500">
            <v>0</v>
          </cell>
          <cell r="L500">
            <v>1</v>
          </cell>
          <cell r="M500">
            <v>0</v>
          </cell>
          <cell r="N500">
            <v>2</v>
          </cell>
          <cell r="O500">
            <v>0</v>
          </cell>
          <cell r="P500">
            <v>0</v>
          </cell>
          <cell r="Q500">
            <v>1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1</v>
          </cell>
          <cell r="G500">
            <v>1</v>
          </cell>
          <cell r="H500">
            <v>0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3</v>
          </cell>
          <cell r="O500">
            <v>3</v>
          </cell>
          <cell r="P500">
            <v>0</v>
          </cell>
          <cell r="Q500">
            <v>3</v>
          </cell>
          <cell r="R500">
            <v>3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127</v>
          </cell>
        </row>
      </sheetData>
      <sheetData sheetId="1">
        <row r="500">
          <cell r="D500">
            <v>6</v>
          </cell>
          <cell r="G500">
            <v>6</v>
          </cell>
          <cell r="H500">
            <v>3</v>
          </cell>
          <cell r="I500">
            <v>3</v>
          </cell>
          <cell r="J500">
            <v>3</v>
          </cell>
          <cell r="K500">
            <v>3</v>
          </cell>
          <cell r="L500">
            <v>5</v>
          </cell>
          <cell r="M500">
            <v>7</v>
          </cell>
          <cell r="N500">
            <v>0</v>
          </cell>
          <cell r="O500">
            <v>5</v>
          </cell>
          <cell r="P500">
            <v>7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26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3">
        <row r="500">
          <cell r="D500">
            <v>1</v>
          </cell>
          <cell r="G500">
            <v>1</v>
          </cell>
          <cell r="H500">
            <v>0</v>
          </cell>
          <cell r="I500">
            <v>1</v>
          </cell>
          <cell r="J500">
            <v>0</v>
          </cell>
          <cell r="K500">
            <v>1</v>
          </cell>
          <cell r="L500">
            <v>0</v>
          </cell>
          <cell r="M500">
            <v>1</v>
          </cell>
          <cell r="N500">
            <v>1</v>
          </cell>
          <cell r="O500">
            <v>0</v>
          </cell>
          <cell r="P500">
            <v>1</v>
          </cell>
          <cell r="Q500">
            <v>1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6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5">
        <row r="500">
          <cell r="D500">
            <v>1</v>
          </cell>
          <cell r="G500">
            <v>1</v>
          </cell>
          <cell r="H500">
            <v>1</v>
          </cell>
          <cell r="I500">
            <v>0</v>
          </cell>
          <cell r="J500">
            <v>1</v>
          </cell>
          <cell r="K500">
            <v>0</v>
          </cell>
          <cell r="L500">
            <v>1</v>
          </cell>
          <cell r="M500">
            <v>0</v>
          </cell>
          <cell r="N500">
            <v>1</v>
          </cell>
          <cell r="O500">
            <v>1</v>
          </cell>
          <cell r="P500">
            <v>0</v>
          </cell>
          <cell r="Q500">
            <v>1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3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7">
        <row r="500">
          <cell r="D500">
            <v>4</v>
          </cell>
          <cell r="G500">
            <v>4</v>
          </cell>
          <cell r="H500">
            <v>4</v>
          </cell>
          <cell r="I500">
            <v>0</v>
          </cell>
          <cell r="J500">
            <v>4</v>
          </cell>
          <cell r="K500">
            <v>0</v>
          </cell>
          <cell r="L500">
            <v>8</v>
          </cell>
          <cell r="M500">
            <v>0</v>
          </cell>
          <cell r="N500">
            <v>8</v>
          </cell>
          <cell r="O500">
            <v>8</v>
          </cell>
          <cell r="P500">
            <v>0</v>
          </cell>
          <cell r="Q500">
            <v>8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12</v>
          </cell>
        </row>
      </sheetData>
      <sheetData sheetId="8"/>
      <sheetData sheetId="9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24857</v>
          </cell>
        </row>
      </sheetData>
      <sheetData sheetId="1">
        <row r="500">
          <cell r="D500">
            <v>197</v>
          </cell>
          <cell r="G500">
            <v>174</v>
          </cell>
          <cell r="H500">
            <v>124</v>
          </cell>
          <cell r="I500">
            <v>74</v>
          </cell>
          <cell r="J500">
            <v>124</v>
          </cell>
          <cell r="K500">
            <v>51</v>
          </cell>
          <cell r="L500">
            <v>938</v>
          </cell>
          <cell r="M500">
            <v>1109</v>
          </cell>
          <cell r="N500">
            <v>0</v>
          </cell>
          <cell r="O500">
            <v>938</v>
          </cell>
          <cell r="P500">
            <v>1065</v>
          </cell>
          <cell r="Q500">
            <v>0</v>
          </cell>
          <cell r="S500">
            <v>0</v>
          </cell>
          <cell r="T500">
            <v>32</v>
          </cell>
          <cell r="U500">
            <v>32</v>
          </cell>
          <cell r="V500">
            <v>1</v>
          </cell>
          <cell r="W500">
            <v>0</v>
          </cell>
          <cell r="AD500">
            <v>7044</v>
          </cell>
        </row>
      </sheetData>
      <sheetData sheetId="2">
        <row r="500">
          <cell r="D500">
            <v>23</v>
          </cell>
          <cell r="G500">
            <v>23</v>
          </cell>
          <cell r="H500">
            <v>20</v>
          </cell>
          <cell r="I500">
            <v>4</v>
          </cell>
          <cell r="J500">
            <v>20</v>
          </cell>
          <cell r="K500">
            <v>4</v>
          </cell>
          <cell r="L500">
            <v>638</v>
          </cell>
          <cell r="M500">
            <v>6</v>
          </cell>
          <cell r="N500">
            <v>36</v>
          </cell>
          <cell r="O500">
            <v>638</v>
          </cell>
          <cell r="P500">
            <v>6</v>
          </cell>
          <cell r="Q500">
            <v>36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AD500">
            <v>1272</v>
          </cell>
        </row>
      </sheetData>
      <sheetData sheetId="3">
        <row r="500">
          <cell r="D500">
            <v>17</v>
          </cell>
          <cell r="G500">
            <v>15</v>
          </cell>
          <cell r="H500">
            <v>14</v>
          </cell>
          <cell r="I500">
            <v>4</v>
          </cell>
          <cell r="J500">
            <v>13</v>
          </cell>
          <cell r="K500">
            <v>3</v>
          </cell>
          <cell r="L500">
            <v>254</v>
          </cell>
          <cell r="M500">
            <v>71</v>
          </cell>
          <cell r="N500">
            <v>101</v>
          </cell>
          <cell r="O500">
            <v>244</v>
          </cell>
          <cell r="P500">
            <v>67</v>
          </cell>
          <cell r="Q500">
            <v>92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AD500">
            <v>533</v>
          </cell>
        </row>
      </sheetData>
      <sheetData sheetId="4">
        <row r="500">
          <cell r="D500">
            <v>13</v>
          </cell>
          <cell r="G500">
            <v>13</v>
          </cell>
          <cell r="H500">
            <v>10</v>
          </cell>
          <cell r="I500">
            <v>5</v>
          </cell>
          <cell r="J500">
            <v>10</v>
          </cell>
          <cell r="K500">
            <v>5</v>
          </cell>
          <cell r="L500">
            <v>185</v>
          </cell>
          <cell r="M500">
            <v>57</v>
          </cell>
          <cell r="N500">
            <v>103</v>
          </cell>
          <cell r="O500">
            <v>185</v>
          </cell>
          <cell r="P500">
            <v>57</v>
          </cell>
          <cell r="Q500">
            <v>103</v>
          </cell>
          <cell r="S500">
            <v>0</v>
          </cell>
          <cell r="T500">
            <v>9</v>
          </cell>
          <cell r="U500">
            <v>9</v>
          </cell>
          <cell r="V500">
            <v>0</v>
          </cell>
          <cell r="W500">
            <v>0</v>
          </cell>
          <cell r="AD500">
            <v>415</v>
          </cell>
        </row>
      </sheetData>
      <sheetData sheetId="5">
        <row r="500">
          <cell r="D500">
            <v>23</v>
          </cell>
          <cell r="G500">
            <v>18</v>
          </cell>
          <cell r="H500">
            <v>18</v>
          </cell>
          <cell r="I500">
            <v>7</v>
          </cell>
          <cell r="J500">
            <v>13</v>
          </cell>
          <cell r="K500">
            <v>7</v>
          </cell>
          <cell r="L500">
            <v>112</v>
          </cell>
          <cell r="M500">
            <v>68</v>
          </cell>
          <cell r="N500">
            <v>136</v>
          </cell>
          <cell r="O500">
            <v>107</v>
          </cell>
          <cell r="P500">
            <v>68</v>
          </cell>
          <cell r="Q500">
            <v>131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AD500">
            <v>366</v>
          </cell>
        </row>
      </sheetData>
      <sheetData sheetId="6">
        <row r="500">
          <cell r="D500">
            <v>67</v>
          </cell>
          <cell r="G500">
            <v>9</v>
          </cell>
          <cell r="H500">
            <v>66</v>
          </cell>
          <cell r="I500">
            <v>1</v>
          </cell>
          <cell r="J500">
            <v>8</v>
          </cell>
          <cell r="K500">
            <v>1</v>
          </cell>
          <cell r="L500">
            <v>123</v>
          </cell>
          <cell r="M500">
            <v>4</v>
          </cell>
          <cell r="N500">
            <v>104</v>
          </cell>
          <cell r="O500">
            <v>59</v>
          </cell>
          <cell r="P500">
            <v>4</v>
          </cell>
          <cell r="Q500">
            <v>40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90</v>
          </cell>
        </row>
      </sheetData>
      <sheetData sheetId="7">
        <row r="500">
          <cell r="D500">
            <v>18</v>
          </cell>
          <cell r="G500">
            <v>5</v>
          </cell>
          <cell r="H500">
            <v>17</v>
          </cell>
          <cell r="I500">
            <v>4</v>
          </cell>
          <cell r="J500">
            <v>5</v>
          </cell>
          <cell r="K500">
            <v>1</v>
          </cell>
          <cell r="L500">
            <v>201</v>
          </cell>
          <cell r="M500">
            <v>78</v>
          </cell>
          <cell r="N500">
            <v>229</v>
          </cell>
          <cell r="O500">
            <v>92</v>
          </cell>
          <cell r="P500">
            <v>66</v>
          </cell>
          <cell r="Q500">
            <v>112</v>
          </cell>
          <cell r="S500">
            <v>0</v>
          </cell>
          <cell r="T500">
            <v>8</v>
          </cell>
          <cell r="U500">
            <v>8</v>
          </cell>
          <cell r="V500">
            <v>0</v>
          </cell>
          <cell r="W500">
            <v>0</v>
          </cell>
          <cell r="AD500">
            <v>184</v>
          </cell>
        </row>
      </sheetData>
      <sheetData sheetId="8"/>
      <sheetData sheetId="9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U500">
            <v>0</v>
          </cell>
        </row>
      </sheetData>
      <sheetData sheetId="7">
        <row r="500">
          <cell r="U500">
            <v>0</v>
          </cell>
        </row>
      </sheetData>
      <sheetData sheetId="8"/>
      <sheetData sheetId="9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30372</v>
          </cell>
        </row>
      </sheetData>
      <sheetData sheetId="1">
        <row r="500">
          <cell r="D500">
            <v>275</v>
          </cell>
          <cell r="G500">
            <v>270</v>
          </cell>
          <cell r="H500">
            <v>182</v>
          </cell>
          <cell r="I500">
            <v>98</v>
          </cell>
          <cell r="J500">
            <v>179</v>
          </cell>
          <cell r="K500">
            <v>96</v>
          </cell>
          <cell r="L500">
            <v>461</v>
          </cell>
          <cell r="M500">
            <v>264</v>
          </cell>
          <cell r="N500">
            <v>0</v>
          </cell>
          <cell r="O500">
            <v>458</v>
          </cell>
          <cell r="P500">
            <v>264</v>
          </cell>
          <cell r="Q500">
            <v>0</v>
          </cell>
          <cell r="S500">
            <v>0</v>
          </cell>
          <cell r="T500">
            <v>15</v>
          </cell>
          <cell r="U500">
            <v>15</v>
          </cell>
          <cell r="V500">
            <v>4</v>
          </cell>
          <cell r="W500">
            <v>0</v>
          </cell>
          <cell r="AD500">
            <v>1564</v>
          </cell>
        </row>
      </sheetData>
      <sheetData sheetId="2">
        <row r="500">
          <cell r="D500">
            <v>19</v>
          </cell>
          <cell r="G500">
            <v>18</v>
          </cell>
          <cell r="H500">
            <v>10</v>
          </cell>
          <cell r="I500">
            <v>12</v>
          </cell>
          <cell r="J500">
            <v>9</v>
          </cell>
          <cell r="K500">
            <v>12</v>
          </cell>
          <cell r="L500">
            <v>24</v>
          </cell>
          <cell r="M500">
            <v>47</v>
          </cell>
          <cell r="N500">
            <v>21</v>
          </cell>
          <cell r="O500">
            <v>23</v>
          </cell>
          <cell r="P500">
            <v>47</v>
          </cell>
          <cell r="Q500">
            <v>0</v>
          </cell>
          <cell r="S500">
            <v>0</v>
          </cell>
          <cell r="T500">
            <v>2</v>
          </cell>
          <cell r="U500">
            <v>3</v>
          </cell>
          <cell r="V500">
            <v>0</v>
          </cell>
          <cell r="W500">
            <v>0</v>
          </cell>
          <cell r="AD500">
            <v>362</v>
          </cell>
        </row>
      </sheetData>
      <sheetData sheetId="3">
        <row r="500">
          <cell r="D500">
            <v>20</v>
          </cell>
          <cell r="G500">
            <v>20</v>
          </cell>
          <cell r="H500">
            <v>11</v>
          </cell>
          <cell r="I500">
            <v>9</v>
          </cell>
          <cell r="J500">
            <v>11</v>
          </cell>
          <cell r="K500">
            <v>9</v>
          </cell>
          <cell r="L500">
            <v>33</v>
          </cell>
          <cell r="M500">
            <v>10</v>
          </cell>
          <cell r="N500">
            <v>21</v>
          </cell>
          <cell r="O500">
            <v>33</v>
          </cell>
          <cell r="P500">
            <v>10</v>
          </cell>
          <cell r="Q500">
            <v>21</v>
          </cell>
          <cell r="S500">
            <v>0</v>
          </cell>
          <cell r="T500">
            <v>4</v>
          </cell>
          <cell r="U500">
            <v>4</v>
          </cell>
          <cell r="V500">
            <v>0</v>
          </cell>
          <cell r="W500">
            <v>0</v>
          </cell>
          <cell r="AD500">
            <v>126</v>
          </cell>
        </row>
      </sheetData>
      <sheetData sheetId="4">
        <row r="500">
          <cell r="D500">
            <v>23</v>
          </cell>
          <cell r="G500">
            <v>18</v>
          </cell>
          <cell r="H500">
            <v>18</v>
          </cell>
          <cell r="I500">
            <v>6</v>
          </cell>
          <cell r="J500">
            <v>15</v>
          </cell>
          <cell r="K500">
            <v>4</v>
          </cell>
          <cell r="L500">
            <v>37</v>
          </cell>
          <cell r="M500">
            <v>12</v>
          </cell>
          <cell r="N500">
            <v>31</v>
          </cell>
          <cell r="O500">
            <v>32</v>
          </cell>
          <cell r="P500">
            <v>10</v>
          </cell>
          <cell r="Q500">
            <v>26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AD500">
            <v>97</v>
          </cell>
        </row>
      </sheetData>
      <sheetData sheetId="5">
        <row r="500">
          <cell r="D500">
            <v>39</v>
          </cell>
          <cell r="G500">
            <v>13</v>
          </cell>
          <cell r="H500">
            <v>24</v>
          </cell>
          <cell r="I500">
            <v>15</v>
          </cell>
          <cell r="J500">
            <v>1</v>
          </cell>
          <cell r="K500">
            <v>12</v>
          </cell>
          <cell r="L500">
            <v>46</v>
          </cell>
          <cell r="M500">
            <v>36</v>
          </cell>
          <cell r="N500">
            <v>72</v>
          </cell>
          <cell r="O500">
            <v>0</v>
          </cell>
          <cell r="P500">
            <v>32</v>
          </cell>
          <cell r="Q500">
            <v>28</v>
          </cell>
          <cell r="S500">
            <v>1</v>
          </cell>
          <cell r="T500">
            <v>3</v>
          </cell>
          <cell r="U500">
            <v>3</v>
          </cell>
          <cell r="V500">
            <v>0</v>
          </cell>
          <cell r="W500">
            <v>0</v>
          </cell>
          <cell r="AD500">
            <v>81</v>
          </cell>
        </row>
      </sheetData>
      <sheetData sheetId="6">
        <row r="500">
          <cell r="D500">
            <v>410</v>
          </cell>
          <cell r="G500">
            <v>34</v>
          </cell>
          <cell r="H500">
            <v>45</v>
          </cell>
          <cell r="I500">
            <v>366</v>
          </cell>
          <cell r="J500">
            <v>10</v>
          </cell>
          <cell r="K500">
            <v>24</v>
          </cell>
          <cell r="L500">
            <v>58</v>
          </cell>
          <cell r="M500">
            <v>376</v>
          </cell>
          <cell r="N500">
            <v>430</v>
          </cell>
          <cell r="O500">
            <v>14</v>
          </cell>
          <cell r="P500">
            <v>34</v>
          </cell>
          <cell r="Q500">
            <v>46</v>
          </cell>
          <cell r="S500">
            <v>2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106</v>
          </cell>
        </row>
      </sheetData>
      <sheetData sheetId="7">
        <row r="500">
          <cell r="D500">
            <v>83</v>
          </cell>
          <cell r="G500">
            <v>7</v>
          </cell>
          <cell r="H500">
            <v>55</v>
          </cell>
          <cell r="I500">
            <v>41</v>
          </cell>
          <cell r="J500">
            <v>7</v>
          </cell>
          <cell r="K500">
            <v>0</v>
          </cell>
          <cell r="L500">
            <v>212</v>
          </cell>
          <cell r="M500">
            <v>135</v>
          </cell>
          <cell r="N500">
            <v>346</v>
          </cell>
          <cell r="O500">
            <v>27</v>
          </cell>
          <cell r="P500">
            <v>0</v>
          </cell>
          <cell r="Q500">
            <v>27</v>
          </cell>
          <cell r="S500">
            <v>5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57</v>
          </cell>
        </row>
      </sheetData>
      <sheetData sheetId="8"/>
      <sheetData sheetId="9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861</v>
          </cell>
        </row>
      </sheetData>
      <sheetData sheetId="1">
        <row r="500">
          <cell r="D500">
            <v>4</v>
          </cell>
          <cell r="G500">
            <v>4</v>
          </cell>
          <cell r="H500">
            <v>3</v>
          </cell>
          <cell r="I500">
            <v>1</v>
          </cell>
          <cell r="J500">
            <v>3</v>
          </cell>
          <cell r="K500">
            <v>1</v>
          </cell>
          <cell r="L500">
            <v>3</v>
          </cell>
          <cell r="M500">
            <v>5</v>
          </cell>
          <cell r="N500">
            <v>0</v>
          </cell>
          <cell r="O500">
            <v>3</v>
          </cell>
          <cell r="P500">
            <v>5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58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6">
        <row r="500">
          <cell r="D500">
            <v>1</v>
          </cell>
          <cell r="G500">
            <v>0</v>
          </cell>
          <cell r="H500">
            <v>1</v>
          </cell>
          <cell r="I500">
            <v>0</v>
          </cell>
          <cell r="J500">
            <v>0</v>
          </cell>
          <cell r="K500">
            <v>0</v>
          </cell>
          <cell r="L500">
            <v>1</v>
          </cell>
          <cell r="M500">
            <v>0</v>
          </cell>
          <cell r="N500">
            <v>1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27828</v>
          </cell>
        </row>
      </sheetData>
      <sheetData sheetId="1">
        <row r="500">
          <cell r="D500">
            <v>163</v>
          </cell>
          <cell r="G500">
            <v>158</v>
          </cell>
          <cell r="H500">
            <v>110</v>
          </cell>
          <cell r="I500">
            <v>57</v>
          </cell>
          <cell r="J500">
            <v>110</v>
          </cell>
          <cell r="K500">
            <v>52</v>
          </cell>
          <cell r="L500">
            <v>368</v>
          </cell>
          <cell r="M500">
            <v>130</v>
          </cell>
          <cell r="N500">
            <v>0</v>
          </cell>
          <cell r="O500">
            <v>368</v>
          </cell>
          <cell r="P500">
            <v>88</v>
          </cell>
          <cell r="Q500">
            <v>0</v>
          </cell>
          <cell r="S500">
            <v>4</v>
          </cell>
          <cell r="T500">
            <v>3</v>
          </cell>
          <cell r="U500">
            <v>11</v>
          </cell>
          <cell r="V500">
            <v>10</v>
          </cell>
          <cell r="W500">
            <v>0</v>
          </cell>
          <cell r="AD500">
            <v>2837</v>
          </cell>
        </row>
      </sheetData>
      <sheetData sheetId="2">
        <row r="500">
          <cell r="D500">
            <v>30</v>
          </cell>
          <cell r="G500">
            <v>27</v>
          </cell>
          <cell r="H500">
            <v>24</v>
          </cell>
          <cell r="I500">
            <v>8</v>
          </cell>
          <cell r="J500">
            <v>21</v>
          </cell>
          <cell r="K500">
            <v>8</v>
          </cell>
          <cell r="L500">
            <v>67</v>
          </cell>
          <cell r="M500">
            <v>12</v>
          </cell>
          <cell r="N500">
            <v>48</v>
          </cell>
          <cell r="O500">
            <v>64</v>
          </cell>
          <cell r="P500">
            <v>12</v>
          </cell>
          <cell r="Q500">
            <v>45</v>
          </cell>
          <cell r="S500">
            <v>0</v>
          </cell>
          <cell r="T500">
            <v>8</v>
          </cell>
          <cell r="U500">
            <v>8</v>
          </cell>
          <cell r="V500">
            <v>0</v>
          </cell>
          <cell r="W500">
            <v>0</v>
          </cell>
          <cell r="AD500">
            <v>1409</v>
          </cell>
        </row>
      </sheetData>
      <sheetData sheetId="3">
        <row r="500">
          <cell r="D500">
            <v>41</v>
          </cell>
          <cell r="G500">
            <v>25</v>
          </cell>
          <cell r="H500">
            <v>38</v>
          </cell>
          <cell r="I500">
            <v>5</v>
          </cell>
          <cell r="J500">
            <v>22</v>
          </cell>
          <cell r="K500">
            <v>4</v>
          </cell>
          <cell r="L500">
            <v>134</v>
          </cell>
          <cell r="M500">
            <v>10</v>
          </cell>
          <cell r="N500">
            <v>99</v>
          </cell>
          <cell r="O500">
            <v>85</v>
          </cell>
          <cell r="P500">
            <v>8</v>
          </cell>
          <cell r="Q500">
            <v>82</v>
          </cell>
          <cell r="S500">
            <v>1</v>
          </cell>
          <cell r="T500">
            <v>3</v>
          </cell>
          <cell r="U500">
            <v>4</v>
          </cell>
          <cell r="V500">
            <v>0</v>
          </cell>
          <cell r="W500">
            <v>0</v>
          </cell>
          <cell r="AD500">
            <v>571</v>
          </cell>
        </row>
      </sheetData>
      <sheetData sheetId="4">
        <row r="500">
          <cell r="D500">
            <v>7</v>
          </cell>
          <cell r="G500">
            <v>7</v>
          </cell>
          <cell r="H500">
            <v>1</v>
          </cell>
          <cell r="I500">
            <v>6</v>
          </cell>
          <cell r="J500">
            <v>1</v>
          </cell>
          <cell r="K500">
            <v>6</v>
          </cell>
          <cell r="L500">
            <v>2</v>
          </cell>
          <cell r="M500">
            <v>12</v>
          </cell>
          <cell r="N500">
            <v>9</v>
          </cell>
          <cell r="O500">
            <v>2</v>
          </cell>
          <cell r="P500">
            <v>2</v>
          </cell>
          <cell r="Q500">
            <v>4</v>
          </cell>
          <cell r="S500">
            <v>5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AD500">
            <v>36</v>
          </cell>
        </row>
      </sheetData>
      <sheetData sheetId="5">
        <row r="500">
          <cell r="D500">
            <v>207</v>
          </cell>
          <cell r="G500">
            <v>9</v>
          </cell>
          <cell r="H500">
            <v>15</v>
          </cell>
          <cell r="I500">
            <v>193</v>
          </cell>
          <cell r="J500">
            <v>7</v>
          </cell>
          <cell r="K500">
            <v>3</v>
          </cell>
          <cell r="L500">
            <v>36</v>
          </cell>
          <cell r="M500">
            <v>217</v>
          </cell>
          <cell r="N500">
            <v>258</v>
          </cell>
          <cell r="O500">
            <v>19</v>
          </cell>
          <cell r="P500">
            <v>27</v>
          </cell>
          <cell r="Q500">
            <v>51</v>
          </cell>
          <cell r="S500">
            <v>0</v>
          </cell>
          <cell r="T500">
            <v>7</v>
          </cell>
          <cell r="U500">
            <v>7</v>
          </cell>
          <cell r="V500">
            <v>0</v>
          </cell>
          <cell r="W500">
            <v>0</v>
          </cell>
          <cell r="AD500">
            <v>145</v>
          </cell>
        </row>
      </sheetData>
      <sheetData sheetId="6">
        <row r="500">
          <cell r="D500">
            <v>25</v>
          </cell>
          <cell r="G500">
            <v>3</v>
          </cell>
          <cell r="H500">
            <v>18</v>
          </cell>
          <cell r="I500">
            <v>7</v>
          </cell>
          <cell r="J500">
            <v>3</v>
          </cell>
          <cell r="K500">
            <v>0</v>
          </cell>
          <cell r="L500">
            <v>45</v>
          </cell>
          <cell r="M500">
            <v>46</v>
          </cell>
          <cell r="N500">
            <v>86</v>
          </cell>
          <cell r="O500">
            <v>14</v>
          </cell>
          <cell r="P500">
            <v>0</v>
          </cell>
          <cell r="Q500">
            <v>9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18</v>
          </cell>
        </row>
      </sheetData>
      <sheetData sheetId="7">
        <row r="500">
          <cell r="D500">
            <v>55</v>
          </cell>
          <cell r="G500">
            <v>15</v>
          </cell>
          <cell r="H500">
            <v>52</v>
          </cell>
          <cell r="I500">
            <v>12</v>
          </cell>
          <cell r="J500">
            <v>15</v>
          </cell>
          <cell r="K500">
            <v>0</v>
          </cell>
          <cell r="L500">
            <v>406</v>
          </cell>
          <cell r="M500">
            <v>79</v>
          </cell>
          <cell r="N500">
            <v>540</v>
          </cell>
          <cell r="O500">
            <v>45</v>
          </cell>
          <cell r="P500">
            <v>0</v>
          </cell>
          <cell r="Q500">
            <v>114</v>
          </cell>
          <cell r="S500">
            <v>1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176</v>
          </cell>
        </row>
      </sheetData>
      <sheetData sheetId="8"/>
      <sheetData sheetId="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23832</v>
          </cell>
        </row>
      </sheetData>
      <sheetData sheetId="1">
        <row r="500">
          <cell r="D500">
            <v>46</v>
          </cell>
          <cell r="G500">
            <v>44</v>
          </cell>
          <cell r="H500">
            <v>34</v>
          </cell>
          <cell r="I500">
            <v>13</v>
          </cell>
          <cell r="J500">
            <v>32</v>
          </cell>
          <cell r="K500">
            <v>13</v>
          </cell>
          <cell r="L500">
            <v>61</v>
          </cell>
          <cell r="M500">
            <v>64</v>
          </cell>
          <cell r="N500">
            <v>0</v>
          </cell>
          <cell r="O500">
            <v>51</v>
          </cell>
          <cell r="P500">
            <v>54</v>
          </cell>
          <cell r="Q500">
            <v>0</v>
          </cell>
          <cell r="S500">
            <v>2</v>
          </cell>
          <cell r="T500">
            <v>3</v>
          </cell>
          <cell r="U500">
            <v>3</v>
          </cell>
          <cell r="V500">
            <v>0</v>
          </cell>
          <cell r="W500">
            <v>0</v>
          </cell>
          <cell r="AD500">
            <v>457</v>
          </cell>
        </row>
      </sheetData>
      <sheetData sheetId="2">
        <row r="500">
          <cell r="D500">
            <v>17</v>
          </cell>
          <cell r="G500">
            <v>7</v>
          </cell>
          <cell r="H500">
            <v>13</v>
          </cell>
          <cell r="I500">
            <v>4</v>
          </cell>
          <cell r="J500">
            <v>6</v>
          </cell>
          <cell r="K500">
            <v>1</v>
          </cell>
          <cell r="L500">
            <v>13</v>
          </cell>
          <cell r="M500">
            <v>4</v>
          </cell>
          <cell r="N500">
            <v>17</v>
          </cell>
          <cell r="O500">
            <v>6</v>
          </cell>
          <cell r="P500">
            <v>1</v>
          </cell>
          <cell r="Q500">
            <v>7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AD500">
            <v>154</v>
          </cell>
        </row>
      </sheetData>
      <sheetData sheetId="3">
        <row r="500">
          <cell r="D500">
            <v>9</v>
          </cell>
          <cell r="G500">
            <v>7</v>
          </cell>
          <cell r="H500">
            <v>5</v>
          </cell>
          <cell r="I500">
            <v>6</v>
          </cell>
          <cell r="J500">
            <v>4</v>
          </cell>
          <cell r="K500">
            <v>5</v>
          </cell>
          <cell r="L500">
            <v>16</v>
          </cell>
          <cell r="M500">
            <v>16</v>
          </cell>
          <cell r="N500">
            <v>17</v>
          </cell>
          <cell r="O500">
            <v>8</v>
          </cell>
          <cell r="P500">
            <v>14</v>
          </cell>
          <cell r="Q500">
            <v>13</v>
          </cell>
          <cell r="S500">
            <v>0</v>
          </cell>
          <cell r="T500">
            <v>6</v>
          </cell>
          <cell r="U500">
            <v>7</v>
          </cell>
          <cell r="V500">
            <v>0</v>
          </cell>
          <cell r="W500">
            <v>0</v>
          </cell>
          <cell r="AD500">
            <v>88</v>
          </cell>
        </row>
      </sheetData>
      <sheetData sheetId="4">
        <row r="500">
          <cell r="D500">
            <v>3</v>
          </cell>
          <cell r="G500">
            <v>3</v>
          </cell>
          <cell r="H500">
            <v>0</v>
          </cell>
          <cell r="I500">
            <v>3</v>
          </cell>
          <cell r="J500">
            <v>0</v>
          </cell>
          <cell r="K500">
            <v>3</v>
          </cell>
          <cell r="L500">
            <v>0</v>
          </cell>
          <cell r="M500">
            <v>4</v>
          </cell>
          <cell r="N500">
            <v>4</v>
          </cell>
          <cell r="O500">
            <v>0</v>
          </cell>
          <cell r="P500">
            <v>4</v>
          </cell>
          <cell r="Q500">
            <v>4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16</v>
          </cell>
        </row>
      </sheetData>
      <sheetData sheetId="5">
        <row r="500">
          <cell r="D500">
            <v>7</v>
          </cell>
          <cell r="G500">
            <v>1</v>
          </cell>
          <cell r="H500">
            <v>5</v>
          </cell>
          <cell r="I500">
            <v>2</v>
          </cell>
          <cell r="J500">
            <v>0</v>
          </cell>
          <cell r="K500">
            <v>1</v>
          </cell>
          <cell r="L500">
            <v>12</v>
          </cell>
          <cell r="M500">
            <v>3</v>
          </cell>
          <cell r="N500">
            <v>13</v>
          </cell>
          <cell r="O500">
            <v>0</v>
          </cell>
          <cell r="P500">
            <v>0</v>
          </cell>
          <cell r="Q500">
            <v>0</v>
          </cell>
          <cell r="S500">
            <v>1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3</v>
          </cell>
        </row>
      </sheetData>
      <sheetData sheetId="6">
        <row r="500">
          <cell r="D500">
            <v>46</v>
          </cell>
          <cell r="G500">
            <v>12</v>
          </cell>
          <cell r="H500">
            <v>35</v>
          </cell>
          <cell r="I500">
            <v>11</v>
          </cell>
          <cell r="J500">
            <v>1</v>
          </cell>
          <cell r="K500">
            <v>11</v>
          </cell>
          <cell r="L500">
            <v>38</v>
          </cell>
          <cell r="M500">
            <v>81</v>
          </cell>
          <cell r="N500">
            <v>119</v>
          </cell>
          <cell r="O500">
            <v>0</v>
          </cell>
          <cell r="P500">
            <v>78</v>
          </cell>
          <cell r="Q500">
            <v>78</v>
          </cell>
          <cell r="S500">
            <v>3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192</v>
          </cell>
        </row>
      </sheetData>
      <sheetData sheetId="7">
        <row r="500">
          <cell r="D500">
            <v>9</v>
          </cell>
          <cell r="G500">
            <v>7</v>
          </cell>
          <cell r="H500">
            <v>3</v>
          </cell>
          <cell r="I500">
            <v>7</v>
          </cell>
          <cell r="J500">
            <v>1</v>
          </cell>
          <cell r="K500">
            <v>7</v>
          </cell>
          <cell r="L500">
            <v>6</v>
          </cell>
          <cell r="M500">
            <v>44</v>
          </cell>
          <cell r="N500">
            <v>49</v>
          </cell>
          <cell r="O500">
            <v>0</v>
          </cell>
          <cell r="P500">
            <v>0</v>
          </cell>
          <cell r="Q500">
            <v>0</v>
          </cell>
          <cell r="S500">
            <v>7</v>
          </cell>
          <cell r="T500">
            <v>1</v>
          </cell>
          <cell r="U500">
            <v>13</v>
          </cell>
          <cell r="V500">
            <v>0</v>
          </cell>
          <cell r="W500">
            <v>0</v>
          </cell>
          <cell r="AD500">
            <v>68</v>
          </cell>
        </row>
      </sheetData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  <sheetName val="0%"/>
    </sheetNames>
    <sheetDataSet>
      <sheetData sheetId="0">
        <row r="5000">
          <cell r="AD5000">
            <v>34265</v>
          </cell>
        </row>
      </sheetData>
      <sheetData sheetId="1">
        <row r="500">
          <cell r="D500">
            <v>138</v>
          </cell>
          <cell r="G500">
            <v>132</v>
          </cell>
          <cell r="H500">
            <v>75</v>
          </cell>
          <cell r="I500">
            <v>67</v>
          </cell>
          <cell r="J500">
            <v>72</v>
          </cell>
          <cell r="K500">
            <v>63</v>
          </cell>
          <cell r="L500">
            <v>269</v>
          </cell>
          <cell r="M500">
            <v>267</v>
          </cell>
          <cell r="N500">
            <v>0</v>
          </cell>
          <cell r="O500">
            <v>264</v>
          </cell>
          <cell r="P500">
            <v>257</v>
          </cell>
          <cell r="Q500">
            <v>0</v>
          </cell>
          <cell r="S500">
            <v>1</v>
          </cell>
          <cell r="T500">
            <v>14</v>
          </cell>
          <cell r="U500">
            <v>14</v>
          </cell>
          <cell r="V500">
            <v>0</v>
          </cell>
          <cell r="W500">
            <v>0</v>
          </cell>
          <cell r="AD500">
            <v>1100</v>
          </cell>
        </row>
      </sheetData>
      <sheetData sheetId="2">
        <row r="500">
          <cell r="D500">
            <v>7</v>
          </cell>
          <cell r="G500">
            <v>7</v>
          </cell>
          <cell r="H500">
            <v>7</v>
          </cell>
          <cell r="I500">
            <v>0</v>
          </cell>
          <cell r="J500">
            <v>7</v>
          </cell>
          <cell r="K500">
            <v>0</v>
          </cell>
          <cell r="L500">
            <v>31</v>
          </cell>
          <cell r="M500">
            <v>0</v>
          </cell>
          <cell r="N500">
            <v>7</v>
          </cell>
          <cell r="O500">
            <v>31</v>
          </cell>
          <cell r="P500">
            <v>0</v>
          </cell>
          <cell r="Q500">
            <v>7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99</v>
          </cell>
        </row>
      </sheetData>
      <sheetData sheetId="3">
        <row r="500">
          <cell r="D500">
            <v>15</v>
          </cell>
          <cell r="G500">
            <v>10</v>
          </cell>
          <cell r="H500">
            <v>7</v>
          </cell>
          <cell r="I500">
            <v>8</v>
          </cell>
          <cell r="J500">
            <v>7</v>
          </cell>
          <cell r="K500">
            <v>3</v>
          </cell>
          <cell r="L500">
            <v>20</v>
          </cell>
          <cell r="M500">
            <v>49</v>
          </cell>
          <cell r="N500">
            <v>21</v>
          </cell>
          <cell r="O500">
            <v>20</v>
          </cell>
          <cell r="P500">
            <v>12</v>
          </cell>
          <cell r="Q500">
            <v>15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AD500">
            <v>98</v>
          </cell>
        </row>
      </sheetData>
      <sheetData sheetId="4">
        <row r="500">
          <cell r="D500">
            <v>14</v>
          </cell>
          <cell r="G500">
            <v>7</v>
          </cell>
          <cell r="H500">
            <v>11</v>
          </cell>
          <cell r="I500">
            <v>3</v>
          </cell>
          <cell r="J500">
            <v>5</v>
          </cell>
          <cell r="K500">
            <v>2</v>
          </cell>
          <cell r="L500">
            <v>87</v>
          </cell>
          <cell r="M500">
            <v>3</v>
          </cell>
          <cell r="N500">
            <v>44</v>
          </cell>
          <cell r="O500">
            <v>81</v>
          </cell>
          <cell r="P500">
            <v>2</v>
          </cell>
          <cell r="Q500">
            <v>37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AD500">
            <v>133</v>
          </cell>
        </row>
      </sheetData>
      <sheetData sheetId="5">
        <row r="500">
          <cell r="D500">
            <v>34</v>
          </cell>
          <cell r="G500">
            <v>19</v>
          </cell>
          <cell r="H500">
            <v>18</v>
          </cell>
          <cell r="I500">
            <v>19</v>
          </cell>
          <cell r="J500">
            <v>6</v>
          </cell>
          <cell r="K500">
            <v>13</v>
          </cell>
          <cell r="L500">
            <v>97</v>
          </cell>
          <cell r="M500">
            <v>49</v>
          </cell>
          <cell r="N500">
            <v>87</v>
          </cell>
          <cell r="O500">
            <v>77</v>
          </cell>
          <cell r="P500">
            <v>35</v>
          </cell>
          <cell r="Q500">
            <v>67</v>
          </cell>
          <cell r="S500">
            <v>0</v>
          </cell>
          <cell r="T500">
            <v>4</v>
          </cell>
          <cell r="U500">
            <v>6</v>
          </cell>
          <cell r="V500">
            <v>0</v>
          </cell>
          <cell r="W500">
            <v>0</v>
          </cell>
          <cell r="AD500">
            <v>196</v>
          </cell>
        </row>
      </sheetData>
      <sheetData sheetId="6">
        <row r="500">
          <cell r="D500">
            <v>32</v>
          </cell>
          <cell r="G500">
            <v>12</v>
          </cell>
          <cell r="H500">
            <v>24</v>
          </cell>
          <cell r="I500">
            <v>9</v>
          </cell>
          <cell r="J500">
            <v>4</v>
          </cell>
          <cell r="K500">
            <v>8</v>
          </cell>
          <cell r="L500">
            <v>57</v>
          </cell>
          <cell r="M500">
            <v>14</v>
          </cell>
          <cell r="N500">
            <v>58</v>
          </cell>
          <cell r="O500">
            <v>38</v>
          </cell>
          <cell r="P500">
            <v>12</v>
          </cell>
          <cell r="Q500">
            <v>37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81</v>
          </cell>
        </row>
      </sheetData>
      <sheetData sheetId="7">
        <row r="500">
          <cell r="D500">
            <v>47</v>
          </cell>
          <cell r="G500">
            <v>7</v>
          </cell>
          <cell r="H500">
            <v>28</v>
          </cell>
          <cell r="I500">
            <v>24</v>
          </cell>
          <cell r="J500">
            <v>7</v>
          </cell>
          <cell r="K500">
            <v>4</v>
          </cell>
          <cell r="L500">
            <v>89</v>
          </cell>
          <cell r="M500">
            <v>117</v>
          </cell>
          <cell r="N500">
            <v>224</v>
          </cell>
          <cell r="O500">
            <v>18</v>
          </cell>
          <cell r="P500">
            <v>0</v>
          </cell>
          <cell r="Q500">
            <v>18</v>
          </cell>
          <cell r="S500">
            <v>5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80</v>
          </cell>
        </row>
      </sheetData>
      <sheetData sheetId="8"/>
      <sheetData sheetId="9"/>
      <sheetData sheetId="1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8"/>
      <sheetData sheetId="9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13968</v>
          </cell>
        </row>
      </sheetData>
      <sheetData sheetId="1">
        <row r="500">
          <cell r="D500">
            <v>48</v>
          </cell>
          <cell r="G500">
            <v>43</v>
          </cell>
          <cell r="H500">
            <v>32</v>
          </cell>
          <cell r="I500">
            <v>18</v>
          </cell>
          <cell r="J500">
            <v>28</v>
          </cell>
          <cell r="K500">
            <v>17</v>
          </cell>
          <cell r="L500">
            <v>52</v>
          </cell>
          <cell r="M500">
            <v>254</v>
          </cell>
          <cell r="N500">
            <v>0</v>
          </cell>
          <cell r="O500">
            <v>48</v>
          </cell>
          <cell r="P500">
            <v>253</v>
          </cell>
          <cell r="Q500">
            <v>0</v>
          </cell>
          <cell r="S500">
            <v>0</v>
          </cell>
          <cell r="T500">
            <v>0</v>
          </cell>
          <cell r="U500">
            <v>12</v>
          </cell>
          <cell r="V500">
            <v>1</v>
          </cell>
          <cell r="W500">
            <v>0</v>
          </cell>
          <cell r="AD500">
            <v>507</v>
          </cell>
        </row>
      </sheetData>
      <sheetData sheetId="2">
        <row r="500">
          <cell r="D500">
            <v>5</v>
          </cell>
          <cell r="G500">
            <v>3</v>
          </cell>
          <cell r="H500">
            <v>2</v>
          </cell>
          <cell r="I500">
            <v>3</v>
          </cell>
          <cell r="J500">
            <v>2</v>
          </cell>
          <cell r="K500">
            <v>1</v>
          </cell>
          <cell r="L500">
            <v>2</v>
          </cell>
          <cell r="M500">
            <v>5</v>
          </cell>
          <cell r="N500">
            <v>7</v>
          </cell>
          <cell r="O500">
            <v>2</v>
          </cell>
          <cell r="P500">
            <v>3</v>
          </cell>
          <cell r="Q500">
            <v>5</v>
          </cell>
          <cell r="S500">
            <v>0</v>
          </cell>
          <cell r="T500">
            <v>3</v>
          </cell>
          <cell r="U500">
            <v>3</v>
          </cell>
          <cell r="V500">
            <v>3</v>
          </cell>
          <cell r="W500">
            <v>0</v>
          </cell>
          <cell r="AD500">
            <v>295</v>
          </cell>
        </row>
      </sheetData>
      <sheetData sheetId="3">
        <row r="500">
          <cell r="D500">
            <v>9</v>
          </cell>
          <cell r="G500">
            <v>8</v>
          </cell>
          <cell r="H500">
            <v>3</v>
          </cell>
          <cell r="I500">
            <v>6</v>
          </cell>
          <cell r="J500">
            <v>3</v>
          </cell>
          <cell r="K500">
            <v>5</v>
          </cell>
          <cell r="L500">
            <v>6</v>
          </cell>
          <cell r="M500">
            <v>12</v>
          </cell>
          <cell r="N500">
            <v>12</v>
          </cell>
          <cell r="O500">
            <v>6</v>
          </cell>
          <cell r="P500">
            <v>10</v>
          </cell>
          <cell r="Q500">
            <v>11</v>
          </cell>
          <cell r="S500">
            <v>0</v>
          </cell>
          <cell r="T500">
            <v>1</v>
          </cell>
          <cell r="U500">
            <v>6</v>
          </cell>
          <cell r="V500">
            <v>0</v>
          </cell>
          <cell r="W500">
            <v>0</v>
          </cell>
          <cell r="AD500">
            <v>72</v>
          </cell>
        </row>
      </sheetData>
      <sheetData sheetId="4">
        <row r="500">
          <cell r="D500">
            <v>4</v>
          </cell>
          <cell r="G500">
            <v>0</v>
          </cell>
          <cell r="H500">
            <v>0</v>
          </cell>
          <cell r="I500">
            <v>4</v>
          </cell>
          <cell r="J500">
            <v>0</v>
          </cell>
          <cell r="K500">
            <v>0</v>
          </cell>
          <cell r="L500">
            <v>0</v>
          </cell>
          <cell r="M500">
            <v>26</v>
          </cell>
          <cell r="N500">
            <v>26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5">
        <row r="500">
          <cell r="D500">
            <v>9</v>
          </cell>
          <cell r="G500">
            <v>4</v>
          </cell>
          <cell r="H500">
            <v>2</v>
          </cell>
          <cell r="I500">
            <v>7</v>
          </cell>
          <cell r="J500">
            <v>2</v>
          </cell>
          <cell r="K500">
            <v>2</v>
          </cell>
          <cell r="L500">
            <v>3</v>
          </cell>
          <cell r="M500">
            <v>30</v>
          </cell>
          <cell r="N500">
            <v>33</v>
          </cell>
          <cell r="O500">
            <v>3</v>
          </cell>
          <cell r="P500">
            <v>2</v>
          </cell>
          <cell r="Q500">
            <v>5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15</v>
          </cell>
        </row>
      </sheetData>
      <sheetData sheetId="6">
        <row r="500">
          <cell r="D500">
            <v>38</v>
          </cell>
          <cell r="G500">
            <v>5</v>
          </cell>
          <cell r="H500">
            <v>35</v>
          </cell>
          <cell r="I500">
            <v>4</v>
          </cell>
          <cell r="J500">
            <v>5</v>
          </cell>
          <cell r="K500">
            <v>0</v>
          </cell>
          <cell r="L500">
            <v>37</v>
          </cell>
          <cell r="M500">
            <v>23</v>
          </cell>
          <cell r="N500">
            <v>62</v>
          </cell>
          <cell r="O500">
            <v>5</v>
          </cell>
          <cell r="P500">
            <v>0</v>
          </cell>
          <cell r="Q500">
            <v>5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10</v>
          </cell>
        </row>
      </sheetData>
      <sheetData sheetId="7">
        <row r="500">
          <cell r="D500">
            <v>15</v>
          </cell>
          <cell r="G500">
            <v>0</v>
          </cell>
          <cell r="H500">
            <v>10</v>
          </cell>
          <cell r="I500">
            <v>5</v>
          </cell>
          <cell r="J500">
            <v>0</v>
          </cell>
          <cell r="K500">
            <v>0</v>
          </cell>
          <cell r="L500">
            <v>87</v>
          </cell>
          <cell r="M500">
            <v>67</v>
          </cell>
          <cell r="N500">
            <v>151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AD5000">
            <v>11092</v>
          </cell>
        </row>
      </sheetData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8"/>
      <sheetData sheetId="9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0</v>
          </cell>
          <cell r="X5000">
            <v>0</v>
          </cell>
          <cell r="AD5000">
            <v>23</v>
          </cell>
        </row>
      </sheetData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261</v>
          </cell>
          <cell r="X5000">
            <v>222</v>
          </cell>
          <cell r="AD5000">
            <v>4179</v>
          </cell>
        </row>
      </sheetData>
      <sheetData sheetId="1">
        <row r="500">
          <cell r="D500">
            <v>6</v>
          </cell>
          <cell r="G500">
            <v>6</v>
          </cell>
          <cell r="H500">
            <v>6</v>
          </cell>
          <cell r="I500">
            <v>0</v>
          </cell>
          <cell r="J500">
            <v>6</v>
          </cell>
          <cell r="K500">
            <v>0</v>
          </cell>
          <cell r="L500">
            <v>46</v>
          </cell>
          <cell r="M500">
            <v>0</v>
          </cell>
          <cell r="N500">
            <v>0</v>
          </cell>
          <cell r="O500">
            <v>46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1</v>
          </cell>
          <cell r="Z500">
            <v>1</v>
          </cell>
          <cell r="AA500">
            <v>1</v>
          </cell>
          <cell r="AD500">
            <v>63</v>
          </cell>
        </row>
      </sheetData>
      <sheetData sheetId="2">
        <row r="500">
          <cell r="D500">
            <v>9</v>
          </cell>
          <cell r="G500">
            <v>1</v>
          </cell>
          <cell r="H500">
            <v>8</v>
          </cell>
          <cell r="I500">
            <v>1</v>
          </cell>
          <cell r="J500">
            <v>0</v>
          </cell>
          <cell r="K500">
            <v>1</v>
          </cell>
          <cell r="L500">
            <v>10</v>
          </cell>
          <cell r="M500">
            <v>1</v>
          </cell>
          <cell r="N500">
            <v>10</v>
          </cell>
          <cell r="O500">
            <v>0</v>
          </cell>
          <cell r="P500">
            <v>1</v>
          </cell>
          <cell r="Q500">
            <v>1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14</v>
          </cell>
        </row>
      </sheetData>
      <sheetData sheetId="3">
        <row r="500">
          <cell r="D500">
            <v>5</v>
          </cell>
          <cell r="G500">
            <v>2</v>
          </cell>
          <cell r="H500">
            <v>3</v>
          </cell>
          <cell r="I500">
            <v>2</v>
          </cell>
          <cell r="J500">
            <v>0</v>
          </cell>
          <cell r="K500">
            <v>2</v>
          </cell>
          <cell r="L500">
            <v>4</v>
          </cell>
          <cell r="M500">
            <v>2</v>
          </cell>
          <cell r="N500">
            <v>6</v>
          </cell>
          <cell r="O500">
            <v>0</v>
          </cell>
          <cell r="P500">
            <v>2</v>
          </cell>
          <cell r="Q500">
            <v>2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2</v>
          </cell>
          <cell r="Y500">
            <v>2</v>
          </cell>
          <cell r="Z500">
            <v>2</v>
          </cell>
          <cell r="AA500">
            <v>2</v>
          </cell>
          <cell r="AD500">
            <v>14</v>
          </cell>
        </row>
      </sheetData>
      <sheetData sheetId="4">
        <row r="500">
          <cell r="D500">
            <v>5</v>
          </cell>
          <cell r="G500">
            <v>4</v>
          </cell>
          <cell r="H500">
            <v>3</v>
          </cell>
          <cell r="I500">
            <v>2</v>
          </cell>
          <cell r="J500">
            <v>2</v>
          </cell>
          <cell r="K500">
            <v>2</v>
          </cell>
          <cell r="L500">
            <v>4</v>
          </cell>
          <cell r="M500">
            <v>3</v>
          </cell>
          <cell r="N500">
            <v>7</v>
          </cell>
          <cell r="O500">
            <v>2</v>
          </cell>
          <cell r="P500">
            <v>3</v>
          </cell>
          <cell r="Q500">
            <v>5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X500">
            <v>1</v>
          </cell>
          <cell r="Y500">
            <v>1</v>
          </cell>
          <cell r="Z500">
            <v>1</v>
          </cell>
          <cell r="AA500">
            <v>1</v>
          </cell>
          <cell r="AD500">
            <v>21</v>
          </cell>
        </row>
      </sheetData>
      <sheetData sheetId="5">
        <row r="500">
          <cell r="D500">
            <v>24</v>
          </cell>
          <cell r="G500">
            <v>1</v>
          </cell>
          <cell r="H500">
            <v>23</v>
          </cell>
          <cell r="I500">
            <v>1</v>
          </cell>
          <cell r="J500">
            <v>0</v>
          </cell>
          <cell r="K500">
            <v>1</v>
          </cell>
          <cell r="L500">
            <v>44</v>
          </cell>
          <cell r="M500">
            <v>1</v>
          </cell>
          <cell r="N500">
            <v>44</v>
          </cell>
          <cell r="O500">
            <v>0</v>
          </cell>
          <cell r="P500">
            <v>0</v>
          </cell>
          <cell r="Q500">
            <v>0</v>
          </cell>
          <cell r="S500">
            <v>1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3</v>
          </cell>
        </row>
      </sheetData>
      <sheetData sheetId="6">
        <row r="500">
          <cell r="D500">
            <v>29</v>
          </cell>
          <cell r="G500">
            <v>0</v>
          </cell>
          <cell r="H500">
            <v>22</v>
          </cell>
          <cell r="I500">
            <v>8</v>
          </cell>
          <cell r="J500">
            <v>0</v>
          </cell>
          <cell r="K500">
            <v>0</v>
          </cell>
          <cell r="L500">
            <v>37</v>
          </cell>
          <cell r="M500">
            <v>8</v>
          </cell>
          <cell r="N500">
            <v>45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6</v>
          </cell>
          <cell r="Y500">
            <v>5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12</v>
          </cell>
          <cell r="G500">
            <v>1</v>
          </cell>
          <cell r="H500">
            <v>11</v>
          </cell>
          <cell r="I500">
            <v>1</v>
          </cell>
          <cell r="J500">
            <v>0</v>
          </cell>
          <cell r="K500">
            <v>1</v>
          </cell>
          <cell r="L500">
            <v>96</v>
          </cell>
          <cell r="M500">
            <v>2</v>
          </cell>
          <cell r="N500">
            <v>79</v>
          </cell>
          <cell r="O500">
            <v>0</v>
          </cell>
          <cell r="P500">
            <v>0</v>
          </cell>
          <cell r="Q500">
            <v>0</v>
          </cell>
          <cell r="S500">
            <v>1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1</v>
          </cell>
          <cell r="Z500">
            <v>0</v>
          </cell>
          <cell r="AA500">
            <v>0</v>
          </cell>
          <cell r="AD500">
            <v>3</v>
          </cell>
        </row>
      </sheetData>
      <sheetData sheetId="8"/>
      <sheetData sheetId="9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8"/>
      <sheetData sheetId="9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657</v>
          </cell>
          <cell r="X5000">
            <v>159</v>
          </cell>
          <cell r="AD5000">
            <v>20276</v>
          </cell>
        </row>
      </sheetData>
      <sheetData sheetId="1">
        <row r="500">
          <cell r="D500">
            <v>167</v>
          </cell>
          <cell r="G500">
            <v>154</v>
          </cell>
          <cell r="H500">
            <v>34</v>
          </cell>
          <cell r="I500">
            <v>134</v>
          </cell>
          <cell r="J500">
            <v>31</v>
          </cell>
          <cell r="K500">
            <v>123</v>
          </cell>
          <cell r="L500">
            <v>111</v>
          </cell>
          <cell r="M500">
            <v>234</v>
          </cell>
          <cell r="N500">
            <v>0</v>
          </cell>
          <cell r="O500">
            <v>104</v>
          </cell>
          <cell r="P500">
            <v>177</v>
          </cell>
          <cell r="Q500">
            <v>0</v>
          </cell>
          <cell r="S500">
            <v>0</v>
          </cell>
          <cell r="T500">
            <v>7</v>
          </cell>
          <cell r="U500">
            <v>7</v>
          </cell>
          <cell r="V500">
            <v>0</v>
          </cell>
          <cell r="W500">
            <v>0</v>
          </cell>
          <cell r="X500">
            <v>129</v>
          </cell>
          <cell r="Y500">
            <v>113</v>
          </cell>
          <cell r="Z500">
            <v>126</v>
          </cell>
          <cell r="AA500">
            <v>112</v>
          </cell>
          <cell r="AD500">
            <v>6851</v>
          </cell>
        </row>
      </sheetData>
      <sheetData sheetId="2">
        <row r="500">
          <cell r="D500">
            <v>16</v>
          </cell>
          <cell r="G500">
            <v>14</v>
          </cell>
          <cell r="H500">
            <v>14</v>
          </cell>
          <cell r="I500">
            <v>2</v>
          </cell>
          <cell r="J500">
            <v>13</v>
          </cell>
          <cell r="K500">
            <v>1</v>
          </cell>
          <cell r="L500">
            <v>152</v>
          </cell>
          <cell r="M500">
            <v>2</v>
          </cell>
          <cell r="N500">
            <v>18</v>
          </cell>
          <cell r="O500">
            <v>151</v>
          </cell>
          <cell r="P500">
            <v>1</v>
          </cell>
          <cell r="Q500">
            <v>16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8</v>
          </cell>
          <cell r="Y500">
            <v>0</v>
          </cell>
          <cell r="Z500">
            <v>7</v>
          </cell>
          <cell r="AA500">
            <v>0</v>
          </cell>
          <cell r="AD500">
            <v>282</v>
          </cell>
        </row>
      </sheetData>
      <sheetData sheetId="3">
        <row r="500">
          <cell r="D500">
            <v>12</v>
          </cell>
          <cell r="G500">
            <v>11</v>
          </cell>
          <cell r="H500">
            <v>9</v>
          </cell>
          <cell r="I500">
            <v>4</v>
          </cell>
          <cell r="J500">
            <v>8</v>
          </cell>
          <cell r="K500">
            <v>4</v>
          </cell>
          <cell r="L500">
            <v>60</v>
          </cell>
          <cell r="M500">
            <v>4</v>
          </cell>
          <cell r="N500">
            <v>18</v>
          </cell>
          <cell r="O500">
            <v>59</v>
          </cell>
          <cell r="P500">
            <v>4</v>
          </cell>
          <cell r="Q500">
            <v>17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X500">
            <v>6</v>
          </cell>
          <cell r="Y500">
            <v>0</v>
          </cell>
          <cell r="Z500">
            <v>6</v>
          </cell>
          <cell r="AA500">
            <v>0</v>
          </cell>
          <cell r="AD500">
            <v>134</v>
          </cell>
        </row>
      </sheetData>
      <sheetData sheetId="4">
        <row r="500">
          <cell r="D500">
            <v>13</v>
          </cell>
          <cell r="G500">
            <v>5</v>
          </cell>
          <cell r="H500">
            <v>9</v>
          </cell>
          <cell r="I500">
            <v>11</v>
          </cell>
          <cell r="J500">
            <v>1</v>
          </cell>
          <cell r="K500">
            <v>4</v>
          </cell>
          <cell r="L500">
            <v>17</v>
          </cell>
          <cell r="M500">
            <v>13</v>
          </cell>
          <cell r="N500">
            <v>13</v>
          </cell>
          <cell r="O500">
            <v>2</v>
          </cell>
          <cell r="P500">
            <v>4</v>
          </cell>
          <cell r="Q500">
            <v>5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6</v>
          </cell>
          <cell r="Y500">
            <v>5</v>
          </cell>
          <cell r="Z500">
            <v>1</v>
          </cell>
          <cell r="AA500">
            <v>0</v>
          </cell>
          <cell r="AD500">
            <v>20</v>
          </cell>
        </row>
      </sheetData>
      <sheetData sheetId="5">
        <row r="500">
          <cell r="D500">
            <v>2</v>
          </cell>
          <cell r="G500">
            <v>2</v>
          </cell>
          <cell r="H500">
            <v>0</v>
          </cell>
          <cell r="I500">
            <v>2</v>
          </cell>
          <cell r="J500">
            <v>0</v>
          </cell>
          <cell r="K500">
            <v>2</v>
          </cell>
          <cell r="L500">
            <v>0</v>
          </cell>
          <cell r="M500">
            <v>5</v>
          </cell>
          <cell r="N500">
            <v>3</v>
          </cell>
          <cell r="O500">
            <v>0</v>
          </cell>
          <cell r="P500">
            <v>5</v>
          </cell>
          <cell r="Q500">
            <v>3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0</v>
          </cell>
          <cell r="Z500">
            <v>1</v>
          </cell>
          <cell r="AA500">
            <v>0</v>
          </cell>
          <cell r="AD500">
            <v>9</v>
          </cell>
        </row>
      </sheetData>
      <sheetData sheetId="6">
        <row r="500">
          <cell r="D500">
            <v>123</v>
          </cell>
          <cell r="G500">
            <v>0</v>
          </cell>
          <cell r="H500">
            <v>44</v>
          </cell>
          <cell r="I500">
            <v>79</v>
          </cell>
          <cell r="J500">
            <v>0</v>
          </cell>
          <cell r="K500">
            <v>0</v>
          </cell>
          <cell r="L500">
            <v>59</v>
          </cell>
          <cell r="M500">
            <v>104</v>
          </cell>
          <cell r="N500">
            <v>159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70</v>
          </cell>
          <cell r="Y500">
            <v>57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57</v>
          </cell>
          <cell r="G500">
            <v>2</v>
          </cell>
          <cell r="H500">
            <v>47</v>
          </cell>
          <cell r="I500">
            <v>17</v>
          </cell>
          <cell r="J500">
            <v>1</v>
          </cell>
          <cell r="K500">
            <v>1</v>
          </cell>
          <cell r="L500">
            <v>274</v>
          </cell>
          <cell r="M500">
            <v>40</v>
          </cell>
          <cell r="N500">
            <v>304</v>
          </cell>
          <cell r="O500">
            <v>0</v>
          </cell>
          <cell r="P500">
            <v>0</v>
          </cell>
          <cell r="Q500">
            <v>0</v>
          </cell>
          <cell r="S500">
            <v>2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17</v>
          </cell>
          <cell r="Y500">
            <v>7</v>
          </cell>
          <cell r="Z500">
            <v>1</v>
          </cell>
          <cell r="AA500">
            <v>0</v>
          </cell>
          <cell r="AD500">
            <v>9</v>
          </cell>
        </row>
      </sheetData>
      <sheetData sheetId="8"/>
      <sheetData sheetId="9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0</v>
          </cell>
          <cell r="X5000">
            <v>0</v>
          </cell>
          <cell r="AD5000">
            <v>201</v>
          </cell>
        </row>
      </sheetData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2">
        <row r="500">
          <cell r="D500">
            <v>1</v>
          </cell>
          <cell r="G500">
            <v>0</v>
          </cell>
          <cell r="H500">
            <v>1</v>
          </cell>
          <cell r="I500">
            <v>0</v>
          </cell>
          <cell r="J500">
            <v>0</v>
          </cell>
          <cell r="K500">
            <v>0</v>
          </cell>
          <cell r="L500">
            <v>29</v>
          </cell>
          <cell r="M500">
            <v>0</v>
          </cell>
          <cell r="N500">
            <v>28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AD500">
            <v>0</v>
          </cell>
        </row>
      </sheetData>
      <sheetData sheetId="4">
        <row r="500">
          <cell r="D500">
            <v>1</v>
          </cell>
          <cell r="G500">
            <v>0</v>
          </cell>
          <cell r="H500">
            <v>0</v>
          </cell>
          <cell r="I500">
            <v>1</v>
          </cell>
          <cell r="J500">
            <v>0</v>
          </cell>
          <cell r="K500">
            <v>0</v>
          </cell>
          <cell r="L500">
            <v>0</v>
          </cell>
          <cell r="M500">
            <v>2</v>
          </cell>
          <cell r="N500">
            <v>2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AD500">
            <v>0</v>
          </cell>
        </row>
      </sheetData>
      <sheetData sheetId="6">
        <row r="500">
          <cell r="D500">
            <v>9</v>
          </cell>
          <cell r="G500">
            <v>0</v>
          </cell>
          <cell r="H500">
            <v>9</v>
          </cell>
          <cell r="I500">
            <v>0</v>
          </cell>
          <cell r="J500">
            <v>0</v>
          </cell>
          <cell r="K500">
            <v>0</v>
          </cell>
          <cell r="L500">
            <v>9</v>
          </cell>
          <cell r="M500">
            <v>0</v>
          </cell>
          <cell r="N500">
            <v>9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4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358</v>
          </cell>
          <cell r="X5000">
            <v>59</v>
          </cell>
          <cell r="AD5000">
            <v>5655</v>
          </cell>
        </row>
      </sheetData>
      <sheetData sheetId="1">
        <row r="500">
          <cell r="D500">
            <v>30</v>
          </cell>
          <cell r="G500">
            <v>28</v>
          </cell>
          <cell r="H500">
            <v>28</v>
          </cell>
          <cell r="I500">
            <v>3</v>
          </cell>
          <cell r="J500">
            <v>28</v>
          </cell>
          <cell r="K500">
            <v>1</v>
          </cell>
          <cell r="L500">
            <v>35</v>
          </cell>
          <cell r="M500">
            <v>3</v>
          </cell>
          <cell r="N500">
            <v>0</v>
          </cell>
          <cell r="O500">
            <v>35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26</v>
          </cell>
          <cell r="Y500">
            <v>2</v>
          </cell>
          <cell r="Z500">
            <v>26</v>
          </cell>
          <cell r="AA500">
            <v>2</v>
          </cell>
          <cell r="AD500">
            <v>343</v>
          </cell>
        </row>
      </sheetData>
      <sheetData sheetId="2">
        <row r="500">
          <cell r="D500">
            <v>3</v>
          </cell>
          <cell r="G500">
            <v>3</v>
          </cell>
          <cell r="H500">
            <v>2</v>
          </cell>
          <cell r="I500">
            <v>1</v>
          </cell>
          <cell r="J500">
            <v>2</v>
          </cell>
          <cell r="K500">
            <v>1</v>
          </cell>
          <cell r="L500">
            <v>260</v>
          </cell>
          <cell r="M500">
            <v>1</v>
          </cell>
          <cell r="N500">
            <v>4</v>
          </cell>
          <cell r="O500">
            <v>260</v>
          </cell>
          <cell r="P500">
            <v>1</v>
          </cell>
          <cell r="Q500">
            <v>4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2</v>
          </cell>
          <cell r="Y500">
            <v>1</v>
          </cell>
          <cell r="Z500">
            <v>2</v>
          </cell>
          <cell r="AA500">
            <v>1</v>
          </cell>
          <cell r="AD500">
            <v>313</v>
          </cell>
        </row>
      </sheetData>
      <sheetData sheetId="3">
        <row r="500">
          <cell r="D500">
            <v>8</v>
          </cell>
          <cell r="G500">
            <v>8</v>
          </cell>
          <cell r="H500">
            <v>4</v>
          </cell>
          <cell r="I500">
            <v>5</v>
          </cell>
          <cell r="J500">
            <v>4</v>
          </cell>
          <cell r="K500">
            <v>5</v>
          </cell>
          <cell r="L500">
            <v>263</v>
          </cell>
          <cell r="M500">
            <v>7</v>
          </cell>
          <cell r="N500">
            <v>61</v>
          </cell>
          <cell r="O500">
            <v>263</v>
          </cell>
          <cell r="P500">
            <v>7</v>
          </cell>
          <cell r="Q500">
            <v>61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2</v>
          </cell>
          <cell r="Y500">
            <v>0</v>
          </cell>
          <cell r="Z500">
            <v>2</v>
          </cell>
          <cell r="AA500">
            <v>0</v>
          </cell>
          <cell r="AD500">
            <v>325</v>
          </cell>
        </row>
      </sheetData>
      <sheetData sheetId="4">
        <row r="500">
          <cell r="D500">
            <v>3</v>
          </cell>
          <cell r="G500">
            <v>3</v>
          </cell>
          <cell r="H500">
            <v>3</v>
          </cell>
          <cell r="I500">
            <v>1</v>
          </cell>
          <cell r="J500">
            <v>3</v>
          </cell>
          <cell r="K500">
            <v>1</v>
          </cell>
          <cell r="L500">
            <v>3</v>
          </cell>
          <cell r="M500">
            <v>4</v>
          </cell>
          <cell r="N500">
            <v>7</v>
          </cell>
          <cell r="O500">
            <v>3</v>
          </cell>
          <cell r="P500">
            <v>4</v>
          </cell>
          <cell r="Q500">
            <v>7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0</v>
          </cell>
          <cell r="Z500">
            <v>1</v>
          </cell>
          <cell r="AA500">
            <v>0</v>
          </cell>
          <cell r="AD500">
            <v>28</v>
          </cell>
        </row>
      </sheetData>
      <sheetData sheetId="5">
        <row r="500">
          <cell r="D500">
            <v>6</v>
          </cell>
          <cell r="G500">
            <v>3</v>
          </cell>
          <cell r="H500">
            <v>2</v>
          </cell>
          <cell r="I500">
            <v>4</v>
          </cell>
          <cell r="J500">
            <v>0</v>
          </cell>
          <cell r="K500">
            <v>3</v>
          </cell>
          <cell r="L500">
            <v>2</v>
          </cell>
          <cell r="M500">
            <v>7</v>
          </cell>
          <cell r="N500">
            <v>9</v>
          </cell>
          <cell r="O500">
            <v>0</v>
          </cell>
          <cell r="P500">
            <v>3</v>
          </cell>
          <cell r="Q500">
            <v>3</v>
          </cell>
          <cell r="S500">
            <v>0</v>
          </cell>
          <cell r="T500">
            <v>1</v>
          </cell>
          <cell r="U500">
            <v>2</v>
          </cell>
          <cell r="V500">
            <v>0</v>
          </cell>
          <cell r="W500">
            <v>0</v>
          </cell>
          <cell r="X500">
            <v>3</v>
          </cell>
          <cell r="Y500">
            <v>1</v>
          </cell>
          <cell r="Z500">
            <v>2</v>
          </cell>
          <cell r="AA500">
            <v>0</v>
          </cell>
          <cell r="AD500">
            <v>9</v>
          </cell>
        </row>
      </sheetData>
      <sheetData sheetId="6">
        <row r="500">
          <cell r="D500">
            <v>57</v>
          </cell>
          <cell r="G500">
            <v>0</v>
          </cell>
          <cell r="H500">
            <v>7</v>
          </cell>
          <cell r="I500">
            <v>50</v>
          </cell>
          <cell r="J500">
            <v>0</v>
          </cell>
          <cell r="K500">
            <v>0</v>
          </cell>
          <cell r="L500">
            <v>52</v>
          </cell>
          <cell r="M500">
            <v>136</v>
          </cell>
          <cell r="N500">
            <v>186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41</v>
          </cell>
          <cell r="Y500">
            <v>41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31</v>
          </cell>
          <cell r="G500">
            <v>2</v>
          </cell>
          <cell r="H500">
            <v>31</v>
          </cell>
          <cell r="I500">
            <v>2</v>
          </cell>
          <cell r="J500">
            <v>2</v>
          </cell>
          <cell r="K500">
            <v>0</v>
          </cell>
          <cell r="L500">
            <v>138</v>
          </cell>
          <cell r="M500">
            <v>14</v>
          </cell>
          <cell r="N500">
            <v>140</v>
          </cell>
          <cell r="O500">
            <v>12</v>
          </cell>
          <cell r="P500">
            <v>0</v>
          </cell>
          <cell r="Q500">
            <v>12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5</v>
          </cell>
          <cell r="Y500">
            <v>2</v>
          </cell>
          <cell r="Z500">
            <v>2</v>
          </cell>
          <cell r="AA500">
            <v>0</v>
          </cell>
          <cell r="AD500">
            <v>15</v>
          </cell>
        </row>
      </sheetData>
      <sheetData sheetId="8"/>
      <sheetData sheetId="9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61</v>
          </cell>
          <cell r="G500">
            <v>8</v>
          </cell>
          <cell r="H500">
            <v>3</v>
          </cell>
          <cell r="I500">
            <v>43</v>
          </cell>
          <cell r="J500">
            <v>26</v>
          </cell>
          <cell r="K500">
            <v>3</v>
          </cell>
          <cell r="L500">
            <v>5</v>
          </cell>
          <cell r="M500">
            <v>98</v>
          </cell>
          <cell r="N500">
            <v>101</v>
          </cell>
          <cell r="O500">
            <v>0</v>
          </cell>
          <cell r="P500">
            <v>3</v>
          </cell>
          <cell r="Q500">
            <v>55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3</v>
          </cell>
          <cell r="G500">
            <v>2</v>
          </cell>
          <cell r="H500">
            <v>2</v>
          </cell>
          <cell r="I500">
            <v>1</v>
          </cell>
          <cell r="J500">
            <v>2</v>
          </cell>
          <cell r="K500">
            <v>0</v>
          </cell>
          <cell r="L500">
            <v>2</v>
          </cell>
          <cell r="M500">
            <v>3</v>
          </cell>
          <cell r="N500">
            <v>5</v>
          </cell>
          <cell r="O500">
            <v>5</v>
          </cell>
          <cell r="P500">
            <v>0</v>
          </cell>
          <cell r="Q500">
            <v>5</v>
          </cell>
          <cell r="R500">
            <v>4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78</v>
          </cell>
          <cell r="G500">
            <v>1</v>
          </cell>
          <cell r="H500">
            <v>1</v>
          </cell>
          <cell r="I500">
            <v>37</v>
          </cell>
          <cell r="J500">
            <v>41</v>
          </cell>
          <cell r="K500">
            <v>1</v>
          </cell>
          <cell r="L500">
            <v>0</v>
          </cell>
          <cell r="M500">
            <v>73</v>
          </cell>
          <cell r="N500">
            <v>41</v>
          </cell>
          <cell r="O500">
            <v>109</v>
          </cell>
          <cell r="P500">
            <v>1</v>
          </cell>
          <cell r="Q500">
            <v>0</v>
          </cell>
          <cell r="R500">
            <v>1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45</v>
          </cell>
          <cell r="G500">
            <v>2</v>
          </cell>
          <cell r="H500">
            <v>2</v>
          </cell>
          <cell r="I500">
            <v>41</v>
          </cell>
          <cell r="J500">
            <v>4</v>
          </cell>
          <cell r="K500">
            <v>0</v>
          </cell>
          <cell r="L500">
            <v>2</v>
          </cell>
          <cell r="M500">
            <v>43</v>
          </cell>
          <cell r="N500">
            <v>6</v>
          </cell>
          <cell r="O500">
            <v>48</v>
          </cell>
          <cell r="P500">
            <v>0</v>
          </cell>
          <cell r="Q500">
            <v>2</v>
          </cell>
          <cell r="R500">
            <v>2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46</v>
          </cell>
          <cell r="G500">
            <v>0</v>
          </cell>
          <cell r="H500">
            <v>0</v>
          </cell>
          <cell r="I500">
            <v>19</v>
          </cell>
          <cell r="J500">
            <v>30</v>
          </cell>
          <cell r="K500">
            <v>0</v>
          </cell>
          <cell r="L500">
            <v>0</v>
          </cell>
          <cell r="M500">
            <v>82</v>
          </cell>
          <cell r="N500">
            <v>80</v>
          </cell>
          <cell r="O500">
            <v>161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326</v>
          </cell>
          <cell r="X5000">
            <v>22</v>
          </cell>
          <cell r="AD5000">
            <v>7492</v>
          </cell>
        </row>
      </sheetData>
      <sheetData sheetId="1">
        <row r="500">
          <cell r="D500">
            <v>23</v>
          </cell>
          <cell r="G500">
            <v>16</v>
          </cell>
          <cell r="H500">
            <v>15</v>
          </cell>
          <cell r="I500">
            <v>8</v>
          </cell>
          <cell r="J500">
            <v>14</v>
          </cell>
          <cell r="K500">
            <v>2</v>
          </cell>
          <cell r="L500">
            <v>41</v>
          </cell>
          <cell r="M500">
            <v>19</v>
          </cell>
          <cell r="N500">
            <v>0</v>
          </cell>
          <cell r="O500">
            <v>40</v>
          </cell>
          <cell r="P500">
            <v>1</v>
          </cell>
          <cell r="Q500">
            <v>0</v>
          </cell>
          <cell r="S500">
            <v>1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11</v>
          </cell>
          <cell r="Y500">
            <v>7</v>
          </cell>
          <cell r="Z500">
            <v>7</v>
          </cell>
          <cell r="AA500">
            <v>6</v>
          </cell>
          <cell r="AD500">
            <v>295</v>
          </cell>
        </row>
      </sheetData>
      <sheetData sheetId="2">
        <row r="500">
          <cell r="D500">
            <v>17</v>
          </cell>
          <cell r="G500">
            <v>6</v>
          </cell>
          <cell r="H500">
            <v>12</v>
          </cell>
          <cell r="I500">
            <v>5</v>
          </cell>
          <cell r="J500">
            <v>2</v>
          </cell>
          <cell r="K500">
            <v>4</v>
          </cell>
          <cell r="L500">
            <v>14</v>
          </cell>
          <cell r="M500">
            <v>6</v>
          </cell>
          <cell r="N500">
            <v>18</v>
          </cell>
          <cell r="O500">
            <v>4</v>
          </cell>
          <cell r="P500">
            <v>5</v>
          </cell>
          <cell r="Q500">
            <v>7</v>
          </cell>
          <cell r="S500">
            <v>0</v>
          </cell>
          <cell r="T500">
            <v>3</v>
          </cell>
          <cell r="U500">
            <v>3</v>
          </cell>
          <cell r="V500">
            <v>0</v>
          </cell>
          <cell r="W500">
            <v>0</v>
          </cell>
          <cell r="X500">
            <v>8</v>
          </cell>
          <cell r="Y500">
            <v>0</v>
          </cell>
          <cell r="Z500">
            <v>4</v>
          </cell>
          <cell r="AA500">
            <v>0</v>
          </cell>
          <cell r="AD500">
            <v>260</v>
          </cell>
        </row>
      </sheetData>
      <sheetData sheetId="3">
        <row r="500">
          <cell r="D500">
            <v>18</v>
          </cell>
          <cell r="G500">
            <v>5</v>
          </cell>
          <cell r="H500">
            <v>8</v>
          </cell>
          <cell r="I500">
            <v>11</v>
          </cell>
          <cell r="J500">
            <v>3</v>
          </cell>
          <cell r="K500">
            <v>2</v>
          </cell>
          <cell r="L500">
            <v>9</v>
          </cell>
          <cell r="M500">
            <v>25</v>
          </cell>
          <cell r="N500">
            <v>31</v>
          </cell>
          <cell r="O500">
            <v>3</v>
          </cell>
          <cell r="P500">
            <v>0</v>
          </cell>
          <cell r="Q500">
            <v>3</v>
          </cell>
          <cell r="S500">
            <v>2</v>
          </cell>
          <cell r="T500">
            <v>12</v>
          </cell>
          <cell r="U500">
            <v>12</v>
          </cell>
          <cell r="V500">
            <v>0</v>
          </cell>
          <cell r="W500">
            <v>0</v>
          </cell>
          <cell r="X500">
            <v>12</v>
          </cell>
          <cell r="Y500">
            <v>0</v>
          </cell>
          <cell r="Z500">
            <v>3</v>
          </cell>
          <cell r="AA500">
            <v>0</v>
          </cell>
          <cell r="AD500">
            <v>96</v>
          </cell>
        </row>
      </sheetData>
      <sheetData sheetId="4">
        <row r="500">
          <cell r="D500">
            <v>11</v>
          </cell>
          <cell r="G500">
            <v>5</v>
          </cell>
          <cell r="H500">
            <v>4</v>
          </cell>
          <cell r="I500">
            <v>7</v>
          </cell>
          <cell r="J500">
            <v>4</v>
          </cell>
          <cell r="K500">
            <v>1</v>
          </cell>
          <cell r="L500">
            <v>8</v>
          </cell>
          <cell r="M500">
            <v>8</v>
          </cell>
          <cell r="N500">
            <v>16</v>
          </cell>
          <cell r="O500">
            <v>8</v>
          </cell>
          <cell r="P500">
            <v>2</v>
          </cell>
          <cell r="Q500">
            <v>10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X500">
            <v>11</v>
          </cell>
          <cell r="Y500">
            <v>1</v>
          </cell>
          <cell r="Z500">
            <v>5</v>
          </cell>
          <cell r="AA500">
            <v>0</v>
          </cell>
          <cell r="AD500">
            <v>39</v>
          </cell>
        </row>
      </sheetData>
      <sheetData sheetId="5">
        <row r="500">
          <cell r="D500">
            <v>27</v>
          </cell>
          <cell r="G500">
            <v>1</v>
          </cell>
          <cell r="H500">
            <v>8</v>
          </cell>
          <cell r="I500">
            <v>20</v>
          </cell>
          <cell r="J500">
            <v>1</v>
          </cell>
          <cell r="K500">
            <v>1</v>
          </cell>
          <cell r="L500">
            <v>11</v>
          </cell>
          <cell r="M500">
            <v>52</v>
          </cell>
          <cell r="N500">
            <v>61</v>
          </cell>
          <cell r="O500">
            <v>2</v>
          </cell>
          <cell r="P500">
            <v>1</v>
          </cell>
          <cell r="Q500">
            <v>3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17</v>
          </cell>
          <cell r="Y500">
            <v>0</v>
          </cell>
          <cell r="Z500">
            <v>1</v>
          </cell>
          <cell r="AA500">
            <v>0</v>
          </cell>
          <cell r="AD500">
            <v>9</v>
          </cell>
        </row>
      </sheetData>
      <sheetData sheetId="6">
        <row r="500">
          <cell r="D500">
            <v>78</v>
          </cell>
          <cell r="G500">
            <v>1</v>
          </cell>
          <cell r="H500">
            <v>52</v>
          </cell>
          <cell r="I500">
            <v>27</v>
          </cell>
          <cell r="J500">
            <v>1</v>
          </cell>
          <cell r="K500">
            <v>0</v>
          </cell>
          <cell r="L500">
            <v>55</v>
          </cell>
          <cell r="M500">
            <v>53</v>
          </cell>
          <cell r="N500">
            <v>107</v>
          </cell>
          <cell r="O500">
            <v>3</v>
          </cell>
          <cell r="P500">
            <v>0</v>
          </cell>
          <cell r="Q500">
            <v>3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36</v>
          </cell>
          <cell r="Y500">
            <v>11</v>
          </cell>
          <cell r="Z500">
            <v>1</v>
          </cell>
          <cell r="AA500">
            <v>0</v>
          </cell>
          <cell r="AD500">
            <v>7</v>
          </cell>
        </row>
      </sheetData>
      <sheetData sheetId="7">
        <row r="500">
          <cell r="D500">
            <v>32</v>
          </cell>
          <cell r="G500">
            <v>0</v>
          </cell>
          <cell r="H500">
            <v>20</v>
          </cell>
          <cell r="I500">
            <v>16</v>
          </cell>
          <cell r="J500">
            <v>0</v>
          </cell>
          <cell r="K500">
            <v>0</v>
          </cell>
          <cell r="L500">
            <v>168</v>
          </cell>
          <cell r="M500">
            <v>52</v>
          </cell>
          <cell r="N500">
            <v>207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14</v>
          </cell>
          <cell r="Y500">
            <v>1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231</v>
          </cell>
          <cell r="X5000">
            <v>49</v>
          </cell>
          <cell r="AD5000">
            <v>7198</v>
          </cell>
        </row>
      </sheetData>
      <sheetData sheetId="1">
        <row r="500">
          <cell r="D500">
            <v>69</v>
          </cell>
          <cell r="G500">
            <v>49</v>
          </cell>
          <cell r="H500">
            <v>27</v>
          </cell>
          <cell r="I500">
            <v>43</v>
          </cell>
          <cell r="J500">
            <v>25</v>
          </cell>
          <cell r="K500">
            <v>25</v>
          </cell>
          <cell r="L500">
            <v>58</v>
          </cell>
          <cell r="M500">
            <v>105</v>
          </cell>
          <cell r="N500">
            <v>0</v>
          </cell>
          <cell r="O500">
            <v>56</v>
          </cell>
          <cell r="P500">
            <v>70</v>
          </cell>
          <cell r="Q500">
            <v>0</v>
          </cell>
          <cell r="S500">
            <v>1</v>
          </cell>
          <cell r="T500">
            <v>0</v>
          </cell>
          <cell r="U500">
            <v>0</v>
          </cell>
          <cell r="V500">
            <v>1</v>
          </cell>
          <cell r="W500">
            <v>0</v>
          </cell>
          <cell r="X500">
            <v>21</v>
          </cell>
          <cell r="Y500">
            <v>4</v>
          </cell>
          <cell r="Z500">
            <v>11</v>
          </cell>
          <cell r="AA500">
            <v>3</v>
          </cell>
          <cell r="AD500">
            <v>688</v>
          </cell>
        </row>
      </sheetData>
      <sheetData sheetId="2">
        <row r="500">
          <cell r="D500">
            <v>3</v>
          </cell>
          <cell r="G500">
            <v>1</v>
          </cell>
          <cell r="H500">
            <v>3</v>
          </cell>
          <cell r="I500">
            <v>0</v>
          </cell>
          <cell r="J500">
            <v>1</v>
          </cell>
          <cell r="K500">
            <v>0</v>
          </cell>
          <cell r="L500">
            <v>13</v>
          </cell>
          <cell r="M500">
            <v>0</v>
          </cell>
          <cell r="N500">
            <v>10</v>
          </cell>
          <cell r="O500">
            <v>1</v>
          </cell>
          <cell r="P500">
            <v>0</v>
          </cell>
          <cell r="Q500">
            <v>1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14</v>
          </cell>
        </row>
      </sheetData>
      <sheetData sheetId="3">
        <row r="500">
          <cell r="D500">
            <v>6</v>
          </cell>
          <cell r="G500">
            <v>2</v>
          </cell>
          <cell r="H500">
            <v>1</v>
          </cell>
          <cell r="I500">
            <v>5</v>
          </cell>
          <cell r="J500">
            <v>0</v>
          </cell>
          <cell r="K500">
            <v>2</v>
          </cell>
          <cell r="L500">
            <v>2</v>
          </cell>
          <cell r="M500">
            <v>11</v>
          </cell>
          <cell r="N500">
            <v>7</v>
          </cell>
          <cell r="O500">
            <v>0</v>
          </cell>
          <cell r="P500">
            <v>5</v>
          </cell>
          <cell r="Q500">
            <v>2</v>
          </cell>
          <cell r="S500">
            <v>0</v>
          </cell>
          <cell r="T500">
            <v>1</v>
          </cell>
          <cell r="U500">
            <v>1</v>
          </cell>
          <cell r="V500">
            <v>0</v>
          </cell>
          <cell r="W500">
            <v>0</v>
          </cell>
          <cell r="X500">
            <v>4</v>
          </cell>
          <cell r="Y500">
            <v>3</v>
          </cell>
          <cell r="Z500">
            <v>1</v>
          </cell>
          <cell r="AA500">
            <v>0</v>
          </cell>
          <cell r="AD500">
            <v>11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5">
        <row r="500">
          <cell r="D500">
            <v>23</v>
          </cell>
          <cell r="G500">
            <v>2</v>
          </cell>
          <cell r="H500">
            <v>21</v>
          </cell>
          <cell r="I500">
            <v>2</v>
          </cell>
          <cell r="J500">
            <v>0</v>
          </cell>
          <cell r="K500">
            <v>2</v>
          </cell>
          <cell r="L500">
            <v>24</v>
          </cell>
          <cell r="M500">
            <v>2</v>
          </cell>
          <cell r="N500">
            <v>24</v>
          </cell>
          <cell r="O500">
            <v>0</v>
          </cell>
          <cell r="P500">
            <v>2</v>
          </cell>
          <cell r="Q500">
            <v>2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14</v>
          </cell>
          <cell r="Y500">
            <v>8</v>
          </cell>
          <cell r="Z500">
            <v>0</v>
          </cell>
          <cell r="AA500">
            <v>0</v>
          </cell>
          <cell r="AD500">
            <v>6</v>
          </cell>
        </row>
      </sheetData>
      <sheetData sheetId="6">
        <row r="500">
          <cell r="D500">
            <v>97</v>
          </cell>
          <cell r="G500">
            <v>0</v>
          </cell>
          <cell r="H500">
            <v>74</v>
          </cell>
          <cell r="I500">
            <v>23</v>
          </cell>
          <cell r="J500">
            <v>0</v>
          </cell>
          <cell r="K500">
            <v>0</v>
          </cell>
          <cell r="L500">
            <v>80</v>
          </cell>
          <cell r="M500">
            <v>23</v>
          </cell>
          <cell r="N500">
            <v>100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17</v>
          </cell>
          <cell r="Y500">
            <v>14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32</v>
          </cell>
          <cell r="G500">
            <v>0</v>
          </cell>
          <cell r="H500">
            <v>26</v>
          </cell>
          <cell r="I500">
            <v>10</v>
          </cell>
          <cell r="J500">
            <v>0</v>
          </cell>
          <cell r="K500">
            <v>0</v>
          </cell>
          <cell r="L500">
            <v>91</v>
          </cell>
          <cell r="M500">
            <v>43</v>
          </cell>
          <cell r="N500">
            <v>128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12</v>
          </cell>
          <cell r="Y500">
            <v>3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8"/>
      <sheetData sheetId="9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>
        <row r="5000">
          <cell r="W5000">
            <v>169</v>
          </cell>
          <cell r="X5000">
            <v>18</v>
          </cell>
          <cell r="AD5000">
            <v>6562</v>
          </cell>
        </row>
      </sheetData>
      <sheetData sheetId="1">
        <row r="500">
          <cell r="D500">
            <v>12</v>
          </cell>
          <cell r="G500">
            <v>8</v>
          </cell>
          <cell r="H500">
            <v>6</v>
          </cell>
          <cell r="I500">
            <v>6</v>
          </cell>
          <cell r="J500">
            <v>6</v>
          </cell>
          <cell r="K500">
            <v>2</v>
          </cell>
          <cell r="L500">
            <v>29</v>
          </cell>
          <cell r="M500">
            <v>17</v>
          </cell>
          <cell r="N500">
            <v>0</v>
          </cell>
          <cell r="O500">
            <v>29</v>
          </cell>
          <cell r="P500">
            <v>10</v>
          </cell>
          <cell r="Q500">
            <v>0</v>
          </cell>
          <cell r="S500">
            <v>0</v>
          </cell>
          <cell r="T500">
            <v>2</v>
          </cell>
          <cell r="U500">
            <v>2</v>
          </cell>
          <cell r="V500">
            <v>0</v>
          </cell>
          <cell r="W500">
            <v>0</v>
          </cell>
          <cell r="X500">
            <v>7</v>
          </cell>
          <cell r="Y500">
            <v>4</v>
          </cell>
          <cell r="Z500">
            <v>3</v>
          </cell>
          <cell r="AA500">
            <v>1</v>
          </cell>
          <cell r="AD500">
            <v>157</v>
          </cell>
        </row>
      </sheetData>
      <sheetData sheetId="2">
        <row r="500">
          <cell r="D500">
            <v>2</v>
          </cell>
          <cell r="G500">
            <v>2</v>
          </cell>
          <cell r="H500">
            <v>2</v>
          </cell>
          <cell r="I500">
            <v>0</v>
          </cell>
          <cell r="J500">
            <v>2</v>
          </cell>
          <cell r="K500">
            <v>0</v>
          </cell>
          <cell r="L500">
            <v>6</v>
          </cell>
          <cell r="M500">
            <v>0</v>
          </cell>
          <cell r="N500">
            <v>2</v>
          </cell>
          <cell r="O500">
            <v>6</v>
          </cell>
          <cell r="P500">
            <v>0</v>
          </cell>
          <cell r="Q500">
            <v>2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140</v>
          </cell>
        </row>
      </sheetData>
      <sheetData sheetId="3">
        <row r="500">
          <cell r="D500">
            <v>3</v>
          </cell>
          <cell r="G500">
            <v>3</v>
          </cell>
          <cell r="H500">
            <v>3</v>
          </cell>
          <cell r="I500">
            <v>0</v>
          </cell>
          <cell r="J500">
            <v>3</v>
          </cell>
          <cell r="K500">
            <v>0</v>
          </cell>
          <cell r="L500">
            <v>3</v>
          </cell>
          <cell r="M500">
            <v>0</v>
          </cell>
          <cell r="N500">
            <v>3</v>
          </cell>
          <cell r="O500">
            <v>3</v>
          </cell>
          <cell r="P500">
            <v>0</v>
          </cell>
          <cell r="Q500">
            <v>3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3</v>
          </cell>
          <cell r="Y500">
            <v>0</v>
          </cell>
          <cell r="Z500">
            <v>3</v>
          </cell>
          <cell r="AA500">
            <v>0</v>
          </cell>
          <cell r="AD500">
            <v>21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0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5">
        <row r="500">
          <cell r="D500">
            <v>4</v>
          </cell>
          <cell r="G500">
            <v>0</v>
          </cell>
          <cell r="H500">
            <v>4</v>
          </cell>
          <cell r="I500">
            <v>0</v>
          </cell>
          <cell r="J500">
            <v>0</v>
          </cell>
          <cell r="K500">
            <v>0</v>
          </cell>
          <cell r="L500">
            <v>8</v>
          </cell>
          <cell r="M500">
            <v>0</v>
          </cell>
          <cell r="N500">
            <v>8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4</v>
          </cell>
          <cell r="Y500">
            <v>2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6">
        <row r="500">
          <cell r="D500">
            <v>30</v>
          </cell>
          <cell r="G500">
            <v>0</v>
          </cell>
          <cell r="H500">
            <v>8</v>
          </cell>
          <cell r="I500">
            <v>22</v>
          </cell>
          <cell r="J500">
            <v>0</v>
          </cell>
          <cell r="K500">
            <v>0</v>
          </cell>
          <cell r="L500">
            <v>8</v>
          </cell>
          <cell r="M500">
            <v>22</v>
          </cell>
          <cell r="N500">
            <v>30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19</v>
          </cell>
          <cell r="Y500">
            <v>15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7">
        <row r="500">
          <cell r="D500">
            <v>3</v>
          </cell>
          <cell r="G500">
            <v>0</v>
          </cell>
          <cell r="H500">
            <v>2</v>
          </cell>
          <cell r="I500">
            <v>1</v>
          </cell>
          <cell r="J500">
            <v>0</v>
          </cell>
          <cell r="K500">
            <v>0</v>
          </cell>
          <cell r="L500">
            <v>10</v>
          </cell>
          <cell r="M500">
            <v>8</v>
          </cell>
          <cell r="N500">
            <v>17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  <cell r="U500">
            <v>0</v>
          </cell>
          <cell r="V500">
            <v>0</v>
          </cell>
          <cell r="W500">
            <v>0</v>
          </cell>
          <cell r="X500">
            <v>1</v>
          </cell>
          <cell r="Y500">
            <v>0</v>
          </cell>
          <cell r="Z500">
            <v>0</v>
          </cell>
          <cell r="AA500">
            <v>0</v>
          </cell>
          <cell r="AD500">
            <v>0</v>
          </cell>
        </row>
      </sheetData>
      <sheetData sheetId="8"/>
      <sheetData sheetId="9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S500">
            <v>0</v>
          </cell>
          <cell r="T500">
            <v>0</v>
          </cell>
        </row>
      </sheetData>
      <sheetData sheetId="8"/>
      <sheetData sheetId="9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-statistics-1"/>
      <sheetName val="ca-statistics-2"/>
      <sheetName val="ca-statistics-3"/>
      <sheetName val="AmCheck-ST"/>
      <sheetName val="AmCheck-CA"/>
      <sheetName val="CACheck-ST"/>
      <sheetName val="CACheck-CA"/>
      <sheetName val="all-cell-array"/>
    </sheetNames>
    <sheetDataSet>
      <sheetData sheetId="0"/>
      <sheetData sheetId="1"/>
      <sheetData sheetId="2"/>
      <sheetData sheetId="3"/>
      <sheetData sheetId="4"/>
      <sheetData sheetId="5"/>
      <sheetData sheetId="6">
        <row r="23">
          <cell r="B23">
            <v>22177</v>
          </cell>
          <cell r="F23">
            <v>3443</v>
          </cell>
        </row>
        <row r="24">
          <cell r="B24">
            <v>455159</v>
          </cell>
          <cell r="F24">
            <v>58514</v>
          </cell>
        </row>
      </sheetData>
      <sheetData sheetId="7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180</v>
          </cell>
          <cell r="G500">
            <v>0</v>
          </cell>
          <cell r="H500">
            <v>0</v>
          </cell>
          <cell r="I500">
            <v>180</v>
          </cell>
          <cell r="J500">
            <v>126</v>
          </cell>
          <cell r="K500">
            <v>0</v>
          </cell>
          <cell r="L500">
            <v>0</v>
          </cell>
          <cell r="M500">
            <v>936</v>
          </cell>
          <cell r="N500">
            <v>126</v>
          </cell>
          <cell r="O500">
            <v>1060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12</v>
          </cell>
          <cell r="G500">
            <v>7</v>
          </cell>
          <cell r="H500">
            <v>4</v>
          </cell>
          <cell r="I500">
            <v>6</v>
          </cell>
          <cell r="J500">
            <v>6</v>
          </cell>
          <cell r="K500">
            <v>1</v>
          </cell>
          <cell r="L500">
            <v>6</v>
          </cell>
          <cell r="M500">
            <v>36</v>
          </cell>
          <cell r="N500">
            <v>18</v>
          </cell>
          <cell r="O500">
            <v>0</v>
          </cell>
          <cell r="P500">
            <v>1</v>
          </cell>
          <cell r="Q500">
            <v>18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23</v>
          </cell>
          <cell r="G500">
            <v>0</v>
          </cell>
          <cell r="H500">
            <v>0</v>
          </cell>
          <cell r="I500">
            <v>23</v>
          </cell>
          <cell r="J500">
            <v>0</v>
          </cell>
          <cell r="K500">
            <v>0</v>
          </cell>
          <cell r="L500">
            <v>0</v>
          </cell>
          <cell r="M500">
            <v>71</v>
          </cell>
          <cell r="N500">
            <v>0</v>
          </cell>
          <cell r="O500">
            <v>23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48</v>
          </cell>
          <cell r="G500">
            <v>1</v>
          </cell>
          <cell r="H500">
            <v>1</v>
          </cell>
          <cell r="I500">
            <v>48</v>
          </cell>
          <cell r="J500">
            <v>1</v>
          </cell>
          <cell r="K500">
            <v>1</v>
          </cell>
          <cell r="L500">
            <v>0</v>
          </cell>
          <cell r="M500">
            <v>56</v>
          </cell>
          <cell r="N500">
            <v>1</v>
          </cell>
          <cell r="O500">
            <v>48</v>
          </cell>
          <cell r="P500">
            <v>1</v>
          </cell>
          <cell r="Q500">
            <v>0</v>
          </cell>
          <cell r="R500">
            <v>1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2</v>
          </cell>
          <cell r="G500">
            <v>1</v>
          </cell>
          <cell r="H500">
            <v>1</v>
          </cell>
          <cell r="I500">
            <v>2</v>
          </cell>
          <cell r="J500">
            <v>0</v>
          </cell>
          <cell r="K500">
            <v>1</v>
          </cell>
          <cell r="L500">
            <v>0</v>
          </cell>
          <cell r="M500">
            <v>8</v>
          </cell>
          <cell r="N500">
            <v>0</v>
          </cell>
          <cell r="O500">
            <v>3</v>
          </cell>
          <cell r="P500">
            <v>1</v>
          </cell>
          <cell r="Q500">
            <v>0</v>
          </cell>
          <cell r="R500">
            <v>1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6</v>
          </cell>
          <cell r="G500">
            <v>4</v>
          </cell>
          <cell r="H500">
            <v>3</v>
          </cell>
          <cell r="I500">
            <v>6</v>
          </cell>
          <cell r="J500">
            <v>4</v>
          </cell>
          <cell r="K500">
            <v>4</v>
          </cell>
          <cell r="L500">
            <v>3</v>
          </cell>
          <cell r="M500">
            <v>31</v>
          </cell>
          <cell r="N500">
            <v>1</v>
          </cell>
          <cell r="O500">
            <v>21</v>
          </cell>
          <cell r="P500">
            <v>22</v>
          </cell>
          <cell r="Q500">
            <v>0</v>
          </cell>
          <cell r="R500">
            <v>16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60</v>
          </cell>
          <cell r="G500">
            <v>0</v>
          </cell>
          <cell r="H500">
            <v>0</v>
          </cell>
          <cell r="I500">
            <v>38</v>
          </cell>
          <cell r="J500">
            <v>22</v>
          </cell>
          <cell r="K500">
            <v>0</v>
          </cell>
          <cell r="L500">
            <v>0</v>
          </cell>
          <cell r="M500">
            <v>38</v>
          </cell>
          <cell r="N500">
            <v>23</v>
          </cell>
          <cell r="O500">
            <v>61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55</v>
          </cell>
          <cell r="G500">
            <v>0</v>
          </cell>
          <cell r="H500">
            <v>0</v>
          </cell>
          <cell r="I500">
            <v>55</v>
          </cell>
          <cell r="J500">
            <v>1</v>
          </cell>
          <cell r="K500">
            <v>0</v>
          </cell>
          <cell r="L500">
            <v>0</v>
          </cell>
          <cell r="M500">
            <v>744</v>
          </cell>
          <cell r="N500">
            <v>3</v>
          </cell>
          <cell r="O500">
            <v>741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8</v>
          </cell>
          <cell r="G500">
            <v>2</v>
          </cell>
          <cell r="H500">
            <v>0</v>
          </cell>
          <cell r="I500">
            <v>0</v>
          </cell>
          <cell r="J500">
            <v>8</v>
          </cell>
          <cell r="K500">
            <v>0</v>
          </cell>
          <cell r="L500">
            <v>2</v>
          </cell>
          <cell r="M500">
            <v>0</v>
          </cell>
          <cell r="N500">
            <v>43</v>
          </cell>
          <cell r="O500">
            <v>0</v>
          </cell>
          <cell r="P500">
            <v>0</v>
          </cell>
          <cell r="Q500">
            <v>2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2</v>
          </cell>
          <cell r="G500">
            <v>0</v>
          </cell>
          <cell r="H500">
            <v>0</v>
          </cell>
          <cell r="I500">
            <v>2</v>
          </cell>
          <cell r="J500">
            <v>0</v>
          </cell>
          <cell r="K500">
            <v>0</v>
          </cell>
          <cell r="L500">
            <v>0</v>
          </cell>
          <cell r="M500">
            <v>2</v>
          </cell>
          <cell r="N500">
            <v>0</v>
          </cell>
          <cell r="O500">
            <v>2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3</v>
          </cell>
          <cell r="G500">
            <v>0</v>
          </cell>
          <cell r="H500">
            <v>0</v>
          </cell>
          <cell r="I500">
            <v>0</v>
          </cell>
          <cell r="J500">
            <v>3</v>
          </cell>
          <cell r="K500">
            <v>0</v>
          </cell>
          <cell r="L500">
            <v>0</v>
          </cell>
          <cell r="M500">
            <v>0</v>
          </cell>
          <cell r="N500">
            <v>3</v>
          </cell>
          <cell r="O500">
            <v>3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1</v>
          </cell>
          <cell r="G500">
            <v>0</v>
          </cell>
          <cell r="H500">
            <v>0</v>
          </cell>
          <cell r="I500">
            <v>1</v>
          </cell>
          <cell r="J500">
            <v>0</v>
          </cell>
          <cell r="K500">
            <v>0</v>
          </cell>
          <cell r="L500">
            <v>0</v>
          </cell>
          <cell r="M500">
            <v>8</v>
          </cell>
          <cell r="N500">
            <v>0</v>
          </cell>
          <cell r="O500">
            <v>3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31</v>
          </cell>
          <cell r="G500">
            <v>0</v>
          </cell>
          <cell r="H500">
            <v>0</v>
          </cell>
          <cell r="I500">
            <v>31</v>
          </cell>
          <cell r="J500">
            <v>1</v>
          </cell>
          <cell r="K500">
            <v>0</v>
          </cell>
          <cell r="L500">
            <v>0</v>
          </cell>
          <cell r="M500">
            <v>68</v>
          </cell>
          <cell r="N500">
            <v>1</v>
          </cell>
          <cell r="O500">
            <v>35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259</v>
          </cell>
          <cell r="G500">
            <v>0</v>
          </cell>
          <cell r="H500">
            <v>0</v>
          </cell>
          <cell r="I500">
            <v>224</v>
          </cell>
          <cell r="J500">
            <v>41</v>
          </cell>
          <cell r="K500">
            <v>0</v>
          </cell>
          <cell r="L500">
            <v>0</v>
          </cell>
          <cell r="M500">
            <v>285</v>
          </cell>
          <cell r="N500">
            <v>41</v>
          </cell>
          <cell r="O500">
            <v>295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171</v>
          </cell>
          <cell r="G500">
            <v>0</v>
          </cell>
          <cell r="H500">
            <v>0</v>
          </cell>
          <cell r="I500">
            <v>170</v>
          </cell>
          <cell r="J500">
            <v>13</v>
          </cell>
          <cell r="K500">
            <v>0</v>
          </cell>
          <cell r="L500">
            <v>0</v>
          </cell>
          <cell r="M500">
            <v>985</v>
          </cell>
          <cell r="N500">
            <v>38</v>
          </cell>
          <cell r="O500">
            <v>981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58</v>
          </cell>
          <cell r="G500">
            <v>9</v>
          </cell>
          <cell r="H500">
            <v>0</v>
          </cell>
          <cell r="I500">
            <v>32</v>
          </cell>
          <cell r="J500">
            <v>26</v>
          </cell>
          <cell r="K500">
            <v>1</v>
          </cell>
          <cell r="L500">
            <v>8</v>
          </cell>
          <cell r="M500">
            <v>33</v>
          </cell>
          <cell r="N500">
            <v>39</v>
          </cell>
          <cell r="O500">
            <v>0</v>
          </cell>
          <cell r="P500">
            <v>1</v>
          </cell>
          <cell r="Q500">
            <v>15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20</v>
          </cell>
          <cell r="G500">
            <v>0</v>
          </cell>
          <cell r="H500">
            <v>0</v>
          </cell>
          <cell r="I500">
            <v>18</v>
          </cell>
          <cell r="J500">
            <v>2</v>
          </cell>
          <cell r="K500">
            <v>0</v>
          </cell>
          <cell r="L500">
            <v>0</v>
          </cell>
          <cell r="M500">
            <v>66</v>
          </cell>
          <cell r="N500">
            <v>7</v>
          </cell>
          <cell r="O500">
            <v>21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11</v>
          </cell>
          <cell r="G500">
            <v>0</v>
          </cell>
          <cell r="H500">
            <v>0</v>
          </cell>
          <cell r="I500">
            <v>2</v>
          </cell>
          <cell r="J500">
            <v>11</v>
          </cell>
          <cell r="K500">
            <v>0</v>
          </cell>
          <cell r="L500">
            <v>0</v>
          </cell>
          <cell r="M500">
            <v>6</v>
          </cell>
          <cell r="N500">
            <v>13</v>
          </cell>
          <cell r="O500">
            <v>17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7</v>
          </cell>
          <cell r="G500">
            <v>1</v>
          </cell>
          <cell r="H500">
            <v>0</v>
          </cell>
          <cell r="I500">
            <v>5</v>
          </cell>
          <cell r="J500">
            <v>2</v>
          </cell>
          <cell r="K500">
            <v>0</v>
          </cell>
          <cell r="L500">
            <v>1</v>
          </cell>
          <cell r="M500">
            <v>9</v>
          </cell>
          <cell r="N500">
            <v>7</v>
          </cell>
          <cell r="O500">
            <v>8</v>
          </cell>
          <cell r="P500">
            <v>0</v>
          </cell>
          <cell r="Q500">
            <v>2</v>
          </cell>
          <cell r="R500">
            <v>1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132</v>
          </cell>
          <cell r="G500">
            <v>1</v>
          </cell>
          <cell r="H500">
            <v>0</v>
          </cell>
          <cell r="I500">
            <v>99</v>
          </cell>
          <cell r="J500">
            <v>33</v>
          </cell>
          <cell r="K500">
            <v>0</v>
          </cell>
          <cell r="L500">
            <v>1</v>
          </cell>
          <cell r="M500">
            <v>99</v>
          </cell>
          <cell r="N500">
            <v>33</v>
          </cell>
          <cell r="O500">
            <v>132</v>
          </cell>
          <cell r="P500">
            <v>0</v>
          </cell>
          <cell r="Q500">
            <v>1</v>
          </cell>
          <cell r="R500">
            <v>1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125</v>
          </cell>
          <cell r="G500">
            <v>0</v>
          </cell>
          <cell r="H500">
            <v>0</v>
          </cell>
          <cell r="I500">
            <v>121</v>
          </cell>
          <cell r="J500">
            <v>5</v>
          </cell>
          <cell r="K500">
            <v>0</v>
          </cell>
          <cell r="L500">
            <v>0</v>
          </cell>
          <cell r="M500">
            <v>369</v>
          </cell>
          <cell r="N500">
            <v>37</v>
          </cell>
          <cell r="O500">
            <v>406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ca"/>
      <sheetName val="100%"/>
      <sheetName val="90%"/>
      <sheetName val="80%"/>
      <sheetName val="70%"/>
      <sheetName val="60%"/>
      <sheetName val="50%"/>
      <sheetName val="&lt;50%"/>
      <sheetName val="overlaps"/>
      <sheetName val="explanations"/>
    </sheetNames>
    <sheetDataSet>
      <sheetData sheetId="0"/>
      <sheetData sheetId="1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2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3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4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5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6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7">
        <row r="500">
          <cell r="D500">
            <v>0</v>
          </cell>
          <cell r="G500">
            <v>0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0</v>
          </cell>
          <cell r="M500">
            <v>0</v>
          </cell>
          <cell r="N500">
            <v>0</v>
          </cell>
          <cell r="O500">
            <v>0</v>
          </cell>
          <cell r="P500">
            <v>0</v>
          </cell>
          <cell r="Q500">
            <v>0</v>
          </cell>
          <cell r="R500">
            <v>0</v>
          </cell>
          <cell r="T500">
            <v>0</v>
          </cell>
          <cell r="U500">
            <v>0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154"/>
  <sheetViews>
    <sheetView topLeftCell="B1" workbookViewId="0">
      <selection activeCell="S3" sqref="S3"/>
    </sheetView>
  </sheetViews>
  <sheetFormatPr defaultRowHeight="13.5" x14ac:dyDescent="0.15"/>
  <sheetData>
    <row r="1" spans="1:19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9" ht="27" x14ac:dyDescent="0.15">
      <c r="A2" s="108"/>
      <c r="B2" s="6" t="s">
        <v>13</v>
      </c>
      <c r="C2" s="6"/>
      <c r="D2" s="6"/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20</v>
      </c>
      <c r="K2" s="7" t="s">
        <v>19</v>
      </c>
      <c r="L2" s="7" t="s">
        <v>21</v>
      </c>
      <c r="M2" s="7" t="s">
        <v>22</v>
      </c>
      <c r="N2" s="7" t="s">
        <v>23</v>
      </c>
      <c r="O2" s="7" t="s">
        <v>24</v>
      </c>
      <c r="P2" s="7"/>
      <c r="Q2" s="7" t="s">
        <v>25</v>
      </c>
      <c r="R2" s="7" t="s">
        <v>26</v>
      </c>
      <c r="S2" s="7" t="s">
        <v>131</v>
      </c>
    </row>
    <row r="3" spans="1:19" ht="14.25" thickBot="1" x14ac:dyDescent="0.2">
      <c r="A3" s="1" t="s">
        <v>2</v>
      </c>
      <c r="B3" s="2">
        <f>'share-same'!B3-'share-same-add'!B3+'share-same-miss'!B3</f>
        <v>5</v>
      </c>
      <c r="C3" s="2"/>
      <c r="D3" s="2"/>
      <c r="E3" s="2">
        <f>'share-same'!E3-'share-same-add'!E3+'share-same-miss'!E3</f>
        <v>5</v>
      </c>
      <c r="F3" s="2">
        <f>'share-same'!F3-'share-same-add'!G3+'share-same-miss'!G3</f>
        <v>3</v>
      </c>
      <c r="G3" s="2">
        <f>'share-same'!G3-'share-same-add'!H3+'share-same-miss'!H3</f>
        <v>2</v>
      </c>
      <c r="H3" s="2">
        <f>'share-same'!H3-'share-same-add'!I3+'share-same-miss'!I3</f>
        <v>3</v>
      </c>
      <c r="I3" s="2">
        <f>'share-same'!I3-'share-same-add'!J3+'share-same-miss'!J3</f>
        <v>2</v>
      </c>
      <c r="J3" s="2">
        <f>'share-same'!J3-'share-same-add'!K3+'share-same-miss'!K3</f>
        <v>5</v>
      </c>
      <c r="K3" s="2">
        <f>'share-same'!K3-'share-same-add'!L3+'share-same-miss'!L3</f>
        <v>6</v>
      </c>
      <c r="L3" s="2">
        <f>'share-same'!L3-'share-same-add'!M3+'share-same-miss'!M3</f>
        <v>0</v>
      </c>
      <c r="M3" s="2">
        <f>'share-same'!M3-'share-same-add'!N3+'share-same-miss'!N3</f>
        <v>5</v>
      </c>
      <c r="N3" s="2">
        <f>'share-same'!N3-'share-same-add'!O3+'share-same-miss'!O3</f>
        <v>6</v>
      </c>
      <c r="O3" s="2">
        <f>'share-same'!O3-'share-same-add'!P3+'share-same-miss'!P3</f>
        <v>0</v>
      </c>
      <c r="P3" s="2"/>
      <c r="Q3" s="2">
        <f>'share-same'!Q3-'share-same-add'!R3+'share-same-miss'!R3</f>
        <v>0</v>
      </c>
      <c r="R3" s="2">
        <f>'share-same'!R3-'share-same-add'!S3+'share-same-miss'!S3</f>
        <v>0</v>
      </c>
      <c r="S3" s="2">
        <f>'share-same'!T3-'share-same-add'!T3+'share-same-miss'!T3</f>
        <v>0</v>
      </c>
    </row>
    <row r="4" spans="1:19" ht="14.25" thickBot="1" x14ac:dyDescent="0.2">
      <c r="A4" s="1" t="s">
        <v>3</v>
      </c>
      <c r="B4" s="2">
        <f>'share-same'!B4-'share-same-add'!B4+'share-same-miss'!B4</f>
        <v>195</v>
      </c>
      <c r="C4" s="2"/>
      <c r="D4" s="2"/>
      <c r="E4" s="2">
        <f>'share-same'!E4-'share-same-add'!E4+'share-same-miss'!E4</f>
        <v>171</v>
      </c>
      <c r="F4" s="2">
        <f>'share-same'!F4-'share-same-add'!G4+'share-same-miss'!G4</f>
        <v>123</v>
      </c>
      <c r="G4" s="2">
        <f>'share-same'!G4-'share-same-add'!H4+'share-same-miss'!H4</f>
        <v>74</v>
      </c>
      <c r="H4" s="2">
        <f>'share-same'!H4-'share-same-add'!I4+'share-same-miss'!I4</f>
        <v>123</v>
      </c>
      <c r="I4" s="2">
        <f>'share-same'!I4-'share-same-add'!J4+'share-same-miss'!J4</f>
        <v>50</v>
      </c>
      <c r="J4" s="2">
        <f>'share-same'!J4-'share-same-add'!K4+'share-same-miss'!K4</f>
        <v>928</v>
      </c>
      <c r="K4" s="2">
        <f>'share-same'!K4-'share-same-add'!L4+'share-same-miss'!L4</f>
        <v>1111</v>
      </c>
      <c r="L4" s="2">
        <f>'share-same'!L4-'share-same-add'!M4+'share-same-miss'!M4</f>
        <v>0</v>
      </c>
      <c r="M4" s="2">
        <f>'share-same'!M4-'share-same-add'!N4+'share-same-miss'!N4</f>
        <v>928</v>
      </c>
      <c r="N4" s="2">
        <f>'share-same'!N4-'share-same-add'!O4+'share-same-miss'!O4</f>
        <v>1065</v>
      </c>
      <c r="O4" s="2">
        <f>'share-same'!O4-'share-same-add'!P4+'share-same-miss'!P4</f>
        <v>0</v>
      </c>
      <c r="P4" s="2"/>
      <c r="Q4" s="2">
        <f>'share-same'!Q4-'share-same-add'!R4+'share-same-miss'!R4</f>
        <v>0</v>
      </c>
      <c r="R4" s="2">
        <f>'share-same'!R4-'share-same-add'!S4+'share-same-miss'!S4</f>
        <v>32</v>
      </c>
      <c r="S4" s="2">
        <f>'share-same'!T4-'share-same-add'!T4+'share-same-miss'!T4</f>
        <v>1</v>
      </c>
    </row>
    <row r="5" spans="1:19" ht="14.25" thickBot="1" x14ac:dyDescent="0.2">
      <c r="A5" s="1" t="s">
        <v>4</v>
      </c>
      <c r="B5" s="2">
        <f>'share-same'!B5-'share-same-add'!B5+'share-same-miss'!B5</f>
        <v>0</v>
      </c>
      <c r="C5" s="2"/>
      <c r="D5" s="2"/>
      <c r="E5" s="2">
        <f>'share-same'!E5-'share-same-add'!E5+'share-same-miss'!E5</f>
        <v>0</v>
      </c>
      <c r="F5" s="2">
        <f>'share-same'!F5-'share-same-add'!G5+'share-same-miss'!G5</f>
        <v>0</v>
      </c>
      <c r="G5" s="2">
        <f>'share-same'!G5-'share-same-add'!H5+'share-same-miss'!H5</f>
        <v>0</v>
      </c>
      <c r="H5" s="2">
        <f>'share-same'!H5-'share-same-add'!I5+'share-same-miss'!I5</f>
        <v>0</v>
      </c>
      <c r="I5" s="2">
        <f>'share-same'!I5-'share-same-add'!J5+'share-same-miss'!J5</f>
        <v>0</v>
      </c>
      <c r="J5" s="2">
        <f>'share-same'!J5-'share-same-add'!K5+'share-same-miss'!K5</f>
        <v>0</v>
      </c>
      <c r="K5" s="2">
        <f>'share-same'!K5-'share-same-add'!L5+'share-same-miss'!L5</f>
        <v>0</v>
      </c>
      <c r="L5" s="2">
        <f>'share-same'!L5-'share-same-add'!M5+'share-same-miss'!M5</f>
        <v>0</v>
      </c>
      <c r="M5" s="2">
        <f>'share-same'!M5-'share-same-add'!N5+'share-same-miss'!N5</f>
        <v>0</v>
      </c>
      <c r="N5" s="2">
        <f>'share-same'!N5-'share-same-add'!O5+'share-same-miss'!O5</f>
        <v>0</v>
      </c>
      <c r="O5" s="2">
        <f>'share-same'!O5-'share-same-add'!P5+'share-same-miss'!P5</f>
        <v>0</v>
      </c>
      <c r="P5" s="2"/>
      <c r="Q5" s="2">
        <f>'share-same'!Q5-'share-same-add'!R5+'share-same-miss'!R5</f>
        <v>0</v>
      </c>
      <c r="R5" s="2">
        <f>'share-same'!R5-'share-same-add'!S5+'share-same-miss'!S5</f>
        <v>0</v>
      </c>
      <c r="S5" s="2">
        <f>'share-same'!T5-'share-same-add'!T5+'share-same-miss'!T5</f>
        <v>0</v>
      </c>
    </row>
    <row r="6" spans="1:19" ht="14.25" thickBot="1" x14ac:dyDescent="0.2">
      <c r="A6" s="1" t="s">
        <v>5</v>
      </c>
      <c r="B6" s="2">
        <f>'share-same'!B6-'share-same-add'!B6+'share-same-miss'!B6</f>
        <v>326</v>
      </c>
      <c r="C6" s="2"/>
      <c r="D6" s="2"/>
      <c r="E6" s="2">
        <f>'share-same'!E6-'share-same-add'!E6+'share-same-miss'!E6</f>
        <v>270</v>
      </c>
      <c r="F6" s="2">
        <f>'share-same'!F6-'share-same-add'!G6+'share-same-miss'!G6</f>
        <v>217</v>
      </c>
      <c r="G6" s="2">
        <f>'share-same'!G6-'share-same-add'!H6+'share-same-miss'!H6</f>
        <v>122</v>
      </c>
      <c r="H6" s="2">
        <f>'share-same'!H6-'share-same-add'!I6+'share-same-miss'!I6</f>
        <v>174</v>
      </c>
      <c r="I6" s="2">
        <f>'share-same'!I6-'share-same-add'!J6+'share-same-miss'!J6</f>
        <v>101</v>
      </c>
      <c r="J6" s="2">
        <f>'share-same'!J6-'share-same-add'!K6+'share-same-miss'!K6</f>
        <v>551</v>
      </c>
      <c r="K6" s="2">
        <f>'share-same'!K6-'share-same-add'!L6+'share-same-miss'!L6</f>
        <v>365</v>
      </c>
      <c r="L6" s="2">
        <f>'share-same'!L6-'share-same-add'!M6+'share-same-miss'!M6</f>
        <v>0</v>
      </c>
      <c r="M6" s="2">
        <f>'share-same'!M6-'share-same-add'!N6+'share-same-miss'!N6</f>
        <v>453</v>
      </c>
      <c r="N6" s="2">
        <f>'share-same'!N6-'share-same-add'!O6+'share-same-miss'!O6</f>
        <v>319</v>
      </c>
      <c r="O6" s="2">
        <f>'share-same'!O6-'share-same-add'!P6+'share-same-miss'!P6</f>
        <v>0</v>
      </c>
      <c r="P6" s="2"/>
      <c r="Q6" s="2">
        <f>'share-same'!Q6-'share-same-add'!R6+'share-same-miss'!R6</f>
        <v>0</v>
      </c>
      <c r="R6" s="2">
        <f>'share-same'!R6-'share-same-add'!S6+'share-same-miss'!S6</f>
        <v>15</v>
      </c>
      <c r="S6" s="2">
        <f>'share-same'!T6-'share-same-add'!T6+'share-same-miss'!T6</f>
        <v>4</v>
      </c>
    </row>
    <row r="7" spans="1:19" ht="14.25" thickBot="1" x14ac:dyDescent="0.2">
      <c r="A7" s="1" t="s">
        <v>6</v>
      </c>
      <c r="B7" s="2">
        <f>'share-same'!B7-'share-same-add'!B7+'share-same-miss'!B7</f>
        <v>4</v>
      </c>
      <c r="C7" s="2"/>
      <c r="D7" s="2"/>
      <c r="E7" s="2">
        <f>'share-same'!E7-'share-same-add'!E7+'share-same-miss'!E7</f>
        <v>4</v>
      </c>
      <c r="F7" s="2">
        <f>'share-same'!F7-'share-same-add'!G7+'share-same-miss'!G7</f>
        <v>3</v>
      </c>
      <c r="G7" s="2">
        <f>'share-same'!G7-'share-same-add'!H7+'share-same-miss'!H7</f>
        <v>1</v>
      </c>
      <c r="H7" s="2">
        <f>'share-same'!H7-'share-same-add'!I7+'share-same-miss'!I7</f>
        <v>3</v>
      </c>
      <c r="I7" s="2">
        <f>'share-same'!I7-'share-same-add'!J7+'share-same-miss'!J7</f>
        <v>1</v>
      </c>
      <c r="J7" s="2">
        <f>'share-same'!J7-'share-same-add'!K7+'share-same-miss'!K7</f>
        <v>3</v>
      </c>
      <c r="K7" s="2">
        <f>'share-same'!K7-'share-same-add'!L7+'share-same-miss'!L7</f>
        <v>5</v>
      </c>
      <c r="L7" s="2">
        <f>'share-same'!L7-'share-same-add'!M7+'share-same-miss'!M7</f>
        <v>0</v>
      </c>
      <c r="M7" s="2">
        <f>'share-same'!M7-'share-same-add'!N7+'share-same-miss'!N7</f>
        <v>3</v>
      </c>
      <c r="N7" s="2">
        <f>'share-same'!N7-'share-same-add'!O7+'share-same-miss'!O7</f>
        <v>5</v>
      </c>
      <c r="O7" s="2">
        <f>'share-same'!O7-'share-same-add'!P7+'share-same-miss'!P7</f>
        <v>0</v>
      </c>
      <c r="P7" s="2"/>
      <c r="Q7" s="2">
        <f>'share-same'!Q7-'share-same-add'!R7+'share-same-miss'!R7</f>
        <v>0</v>
      </c>
      <c r="R7" s="2">
        <f>'share-same'!R7-'share-same-add'!S7+'share-same-miss'!S7</f>
        <v>0</v>
      </c>
      <c r="S7" s="2">
        <f>'share-same'!T7-'share-same-add'!T7+'share-same-miss'!T7</f>
        <v>0</v>
      </c>
    </row>
    <row r="8" spans="1:19" ht="14.25" thickBot="1" x14ac:dyDescent="0.2">
      <c r="A8" s="1" t="s">
        <v>7</v>
      </c>
      <c r="B8" s="2">
        <f>'share-same'!B8-'share-same-add'!B8+'share-same-miss'!B8</f>
        <v>156</v>
      </c>
      <c r="C8" s="2"/>
      <c r="D8" s="2"/>
      <c r="E8" s="2">
        <f>'share-same'!E8-'share-same-add'!E8+'share-same-miss'!E8</f>
        <v>146</v>
      </c>
      <c r="F8" s="2">
        <f>'share-same'!F8-'share-same-add'!G8+'share-same-miss'!G8</f>
        <v>107</v>
      </c>
      <c r="G8" s="2">
        <f>'share-same'!G8-'share-same-add'!H8+'share-same-miss'!H8</f>
        <v>53</v>
      </c>
      <c r="H8" s="2">
        <f>'share-same'!H8-'share-same-add'!I8+'share-same-miss'!I8</f>
        <v>102</v>
      </c>
      <c r="I8" s="2">
        <f>'share-same'!I8-'share-same-add'!J8+'share-same-miss'!J8</f>
        <v>48</v>
      </c>
      <c r="J8" s="2">
        <f>'share-same'!J8-'share-same-add'!K8+'share-same-miss'!K8</f>
        <v>354</v>
      </c>
      <c r="K8" s="2">
        <f>'share-same'!K8-'share-same-add'!L8+'share-same-miss'!L8</f>
        <v>138</v>
      </c>
      <c r="L8" s="2">
        <f>'share-same'!L8-'share-same-add'!M8+'share-same-miss'!M8</f>
        <v>0</v>
      </c>
      <c r="M8" s="2">
        <f>'share-same'!M8-'share-same-add'!N8+'share-same-miss'!N8</f>
        <v>319</v>
      </c>
      <c r="N8" s="2">
        <f>'share-same'!N8-'share-same-add'!O8+'share-same-miss'!O8</f>
        <v>96</v>
      </c>
      <c r="O8" s="2">
        <f>'share-same'!O8-'share-same-add'!P8+'share-same-miss'!P8</f>
        <v>0</v>
      </c>
      <c r="P8" s="2"/>
      <c r="Q8" s="2">
        <f>'share-same'!Q8-'share-same-add'!R8+'share-same-miss'!R8</f>
        <v>4</v>
      </c>
      <c r="R8" s="2">
        <f>'share-same'!R8-'share-same-add'!S8+'share-same-miss'!S8</f>
        <v>3</v>
      </c>
      <c r="S8" s="2">
        <f>'share-same'!T8-'share-same-add'!T8+'share-same-miss'!T8</f>
        <v>10</v>
      </c>
    </row>
    <row r="9" spans="1:19" ht="14.25" thickBot="1" x14ac:dyDescent="0.2">
      <c r="A9" s="1" t="s">
        <v>8</v>
      </c>
      <c r="B9" s="2">
        <f>'share-same'!B9-'share-same-add'!B9+'share-same-miss'!B9</f>
        <v>54</v>
      </c>
      <c r="C9" s="2"/>
      <c r="D9" s="2"/>
      <c r="E9" s="2">
        <f>'share-same'!E9-'share-same-add'!E9+'share-same-miss'!E9</f>
        <v>46</v>
      </c>
      <c r="F9" s="2">
        <f>'share-same'!F9-'share-same-add'!G9+'share-same-miss'!G9</f>
        <v>34</v>
      </c>
      <c r="G9" s="2">
        <f>'share-same'!G9-'share-same-add'!H9+'share-same-miss'!H9</f>
        <v>21</v>
      </c>
      <c r="H9" s="2">
        <f>'share-same'!H9-'share-same-add'!I9+'share-same-miss'!I9</f>
        <v>32</v>
      </c>
      <c r="I9" s="2">
        <f>'share-same'!I9-'share-same-add'!J9+'share-same-miss'!J9</f>
        <v>15</v>
      </c>
      <c r="J9" s="2">
        <f>'share-same'!J9-'share-same-add'!K9+'share-same-miss'!K9</f>
        <v>61</v>
      </c>
      <c r="K9" s="2">
        <f>'share-same'!K9-'share-same-add'!L9+'share-same-miss'!L9</f>
        <v>107</v>
      </c>
      <c r="L9" s="2">
        <f>'share-same'!L9-'share-same-add'!M9+'share-same-miss'!M9</f>
        <v>0</v>
      </c>
      <c r="M9" s="2">
        <f>'share-same'!M9-'share-same-add'!N9+'share-same-miss'!N9</f>
        <v>51</v>
      </c>
      <c r="N9" s="2">
        <f>'share-same'!N9-'share-same-add'!O9+'share-same-miss'!O9</f>
        <v>56</v>
      </c>
      <c r="O9" s="2">
        <f>'share-same'!O9-'share-same-add'!P9+'share-same-miss'!P9</f>
        <v>0</v>
      </c>
      <c r="P9" s="2"/>
      <c r="Q9" s="2">
        <f>'share-same'!Q9-'share-same-add'!R9+'share-same-miss'!R9</f>
        <v>2</v>
      </c>
      <c r="R9" s="2">
        <f>'share-same'!R9-'share-same-add'!S9+'share-same-miss'!S9</f>
        <v>3</v>
      </c>
      <c r="S9" s="2">
        <f>'share-same'!T9-'share-same-add'!T9+'share-same-miss'!T9</f>
        <v>0</v>
      </c>
    </row>
    <row r="10" spans="1:19" ht="14.25" thickBot="1" x14ac:dyDescent="0.2">
      <c r="A10" s="1" t="s">
        <v>9</v>
      </c>
      <c r="B10" s="2">
        <f>'share-same'!B10-'share-same-add'!B10+'share-same-miss'!B10</f>
        <v>193</v>
      </c>
      <c r="C10" s="2"/>
      <c r="D10" s="2"/>
      <c r="E10" s="2">
        <f>'share-same'!E10-'share-same-add'!E10+'share-same-miss'!E10</f>
        <v>138</v>
      </c>
      <c r="F10" s="2">
        <f>'share-same'!F10-'share-same-add'!G10+'share-same-miss'!G10</f>
        <v>105</v>
      </c>
      <c r="G10" s="2">
        <f>'share-same'!G10-'share-same-add'!H10+'share-same-miss'!H10</f>
        <v>92</v>
      </c>
      <c r="H10" s="2">
        <f>'share-same'!H10-'share-same-add'!I10+'share-same-miss'!I10</f>
        <v>71</v>
      </c>
      <c r="I10" s="2">
        <f>'share-same'!I10-'share-same-add'!J10+'share-same-miss'!J10</f>
        <v>70</v>
      </c>
      <c r="J10" s="2">
        <f>'share-same'!J10-'share-same-add'!K10+'share-same-miss'!K10</f>
        <v>296</v>
      </c>
      <c r="K10" s="2">
        <f>'share-same'!K10-'share-same-add'!L10+'share-same-miss'!L10</f>
        <v>302</v>
      </c>
      <c r="L10" s="2">
        <f>'share-same'!L10-'share-same-add'!M10+'share-same-miss'!M10</f>
        <v>0</v>
      </c>
      <c r="M10" s="2">
        <f>'share-same'!M10-'share-same-add'!N10+'share-same-miss'!N10</f>
        <v>259</v>
      </c>
      <c r="N10" s="2">
        <f>'share-same'!N10-'share-same-add'!O10+'share-same-miss'!O10</f>
        <v>268</v>
      </c>
      <c r="O10" s="2">
        <f>'share-same'!O10-'share-same-add'!P10+'share-same-miss'!P10</f>
        <v>0</v>
      </c>
      <c r="P10" s="2"/>
      <c r="Q10" s="2">
        <f>'share-same'!Q10-'share-same-add'!R10+'share-same-miss'!R10</f>
        <v>1</v>
      </c>
      <c r="R10" s="2">
        <f>'share-same'!R10-'share-same-add'!S10+'share-same-miss'!S10</f>
        <v>14</v>
      </c>
      <c r="S10" s="2">
        <f>'share-same'!T10-'share-same-add'!T10+'share-same-miss'!T10</f>
        <v>0</v>
      </c>
    </row>
    <row r="11" spans="1:19" ht="14.25" thickBot="1" x14ac:dyDescent="0.2">
      <c r="A11" s="1" t="s">
        <v>10</v>
      </c>
      <c r="B11" s="2">
        <f>'share-same'!B11-'share-same-add'!B11+'share-same-miss'!B11</f>
        <v>0</v>
      </c>
      <c r="C11" s="2"/>
      <c r="D11" s="2"/>
      <c r="E11" s="2">
        <f>'share-same'!E11-'share-same-add'!E11+'share-same-miss'!E11</f>
        <v>0</v>
      </c>
      <c r="F11" s="2">
        <f>'share-same'!F11-'share-same-add'!G11+'share-same-miss'!G11</f>
        <v>0</v>
      </c>
      <c r="G11" s="2">
        <f>'share-same'!G11-'share-same-add'!H11+'share-same-miss'!H11</f>
        <v>0</v>
      </c>
      <c r="H11" s="2">
        <f>'share-same'!H11-'share-same-add'!I11+'share-same-miss'!I11</f>
        <v>0</v>
      </c>
      <c r="I11" s="2">
        <f>'share-same'!I11-'share-same-add'!J11+'share-same-miss'!J11</f>
        <v>0</v>
      </c>
      <c r="J11" s="2">
        <f>'share-same'!J11-'share-same-add'!K11+'share-same-miss'!K11</f>
        <v>0</v>
      </c>
      <c r="K11" s="2">
        <f>'share-same'!K11-'share-same-add'!L11+'share-same-miss'!L11</f>
        <v>0</v>
      </c>
      <c r="L11" s="2">
        <f>'share-same'!L11-'share-same-add'!M11+'share-same-miss'!M11</f>
        <v>0</v>
      </c>
      <c r="M11" s="2">
        <f>'share-same'!M11-'share-same-add'!N11+'share-same-miss'!N11</f>
        <v>0</v>
      </c>
      <c r="N11" s="2">
        <f>'share-same'!N11-'share-same-add'!O11+'share-same-miss'!O11</f>
        <v>0</v>
      </c>
      <c r="O11" s="2">
        <f>'share-same'!O11-'share-same-add'!P11+'share-same-miss'!P11</f>
        <v>0</v>
      </c>
      <c r="P11" s="2"/>
      <c r="Q11" s="2">
        <f>'share-same'!Q11-'share-same-add'!R11+'share-same-miss'!R11</f>
        <v>0</v>
      </c>
      <c r="R11" s="2">
        <f>'share-same'!R11-'share-same-add'!S11+'share-same-miss'!S11</f>
        <v>0</v>
      </c>
      <c r="S11" s="2">
        <f>'share-same'!T11-'share-same-add'!T11+'share-same-miss'!T11</f>
        <v>0</v>
      </c>
    </row>
    <row r="12" spans="1:19" ht="14.25" thickBot="1" x14ac:dyDescent="0.2">
      <c r="A12" s="1" t="s">
        <v>11</v>
      </c>
      <c r="B12" s="2">
        <f>'share-same'!B12-'share-same-add'!B12+'share-same-miss'!B12</f>
        <v>60</v>
      </c>
      <c r="C12" s="2"/>
      <c r="D12" s="2"/>
      <c r="E12" s="2">
        <f>'share-same'!E12-'share-same-add'!E12+'share-same-miss'!E12</f>
        <v>42</v>
      </c>
      <c r="F12" s="2">
        <f>'share-same'!F12-'share-same-add'!G12+'share-same-miss'!G12</f>
        <v>33</v>
      </c>
      <c r="G12" s="2">
        <f>'share-same'!G12-'share-same-add'!H12+'share-same-miss'!H12</f>
        <v>29</v>
      </c>
      <c r="H12" s="2">
        <f>'share-same'!H12-'share-same-add'!I12+'share-same-miss'!I12</f>
        <v>28</v>
      </c>
      <c r="I12" s="2">
        <f>'share-same'!I12-'share-same-add'!J12+'share-same-miss'!J12</f>
        <v>16</v>
      </c>
      <c r="J12" s="2">
        <f>'share-same'!J12-'share-same-add'!K12+'share-same-miss'!K12</f>
        <v>53</v>
      </c>
      <c r="K12" s="2">
        <f>'share-same'!K12-'share-same-add'!L12+'share-same-miss'!L12</f>
        <v>325</v>
      </c>
      <c r="L12" s="2">
        <f>'share-same'!L12-'share-same-add'!M12+'share-same-miss'!M12</f>
        <v>0</v>
      </c>
      <c r="M12" s="2">
        <f>'share-same'!M12-'share-same-add'!N12+'share-same-miss'!N12</f>
        <v>48</v>
      </c>
      <c r="N12" s="2">
        <f>'share-same'!N12-'share-same-add'!O12+'share-same-miss'!O12</f>
        <v>252</v>
      </c>
      <c r="O12" s="2">
        <f>'share-same'!O12-'share-same-add'!P12+'share-same-miss'!P12</f>
        <v>0</v>
      </c>
      <c r="P12" s="2"/>
      <c r="Q12" s="2">
        <f>'share-same'!Q12-'share-same-add'!R12+'share-same-miss'!R12</f>
        <v>0</v>
      </c>
      <c r="R12" s="2">
        <f>'share-same'!R12-'share-same-add'!S12+'share-same-miss'!S12</f>
        <v>0</v>
      </c>
      <c r="S12" s="2">
        <f>'share-same'!T12-'share-same-add'!T12+'share-same-miss'!T12</f>
        <v>1</v>
      </c>
    </row>
    <row r="13" spans="1:19" ht="14.25" thickBot="1" x14ac:dyDescent="0.2">
      <c r="A13" s="1" t="s">
        <v>12</v>
      </c>
      <c r="B13" s="2">
        <f>'share-same'!B13-'share-same-add'!B13+'share-same-miss'!B13</f>
        <v>0</v>
      </c>
      <c r="C13" s="2"/>
      <c r="D13" s="2"/>
      <c r="E13" s="2">
        <f>'share-same'!E13-'share-same-add'!E13+'share-same-miss'!E13</f>
        <v>0</v>
      </c>
      <c r="F13" s="2">
        <f>'share-same'!F13-'share-same-add'!G13+'share-same-miss'!G13</f>
        <v>0</v>
      </c>
      <c r="G13" s="2">
        <f>'share-same'!G13-'share-same-add'!H13+'share-same-miss'!H13</f>
        <v>0</v>
      </c>
      <c r="H13" s="2">
        <f>'share-same'!H13-'share-same-add'!I13+'share-same-miss'!I13</f>
        <v>0</v>
      </c>
      <c r="I13" s="2">
        <f>'share-same'!I13-'share-same-add'!J13+'share-same-miss'!J13</f>
        <v>0</v>
      </c>
      <c r="J13" s="2">
        <f>'share-same'!J13-'share-same-add'!K13+'share-same-miss'!K13</f>
        <v>0</v>
      </c>
      <c r="K13" s="2">
        <f>'share-same'!K13-'share-same-add'!L13+'share-same-miss'!L13</f>
        <v>0</v>
      </c>
      <c r="L13" s="2">
        <f>'share-same'!L13-'share-same-add'!M13+'share-same-miss'!M13</f>
        <v>0</v>
      </c>
      <c r="M13" s="2">
        <f>'share-same'!M13-'share-same-add'!N13+'share-same-miss'!N13</f>
        <v>0</v>
      </c>
      <c r="N13" s="2">
        <f>'share-same'!N13-'share-same-add'!O13+'share-same-miss'!O13</f>
        <v>0</v>
      </c>
      <c r="O13" s="2">
        <f>'share-same'!O13-'share-same-add'!P13+'share-same-miss'!P13</f>
        <v>0</v>
      </c>
      <c r="P13" s="2"/>
      <c r="Q13" s="2">
        <f>'share-same'!Q13-'share-same-add'!R13+'share-same-miss'!R13</f>
        <v>0</v>
      </c>
      <c r="R13" s="2">
        <f>'share-same'!R13-'share-same-add'!S13+'share-same-miss'!S13</f>
        <v>0</v>
      </c>
      <c r="S13" s="2">
        <f>'share-same'!T13-'share-same-add'!T13+'share-same-miss'!T13</f>
        <v>0</v>
      </c>
    </row>
    <row r="14" spans="1:19" ht="14.25" thickBot="1" x14ac:dyDescent="0.2">
      <c r="A14" s="3" t="s">
        <v>0</v>
      </c>
      <c r="B14" s="4">
        <f t="shared" ref="B14" si="0">SUM(B3:B13)</f>
        <v>993</v>
      </c>
      <c r="C14" s="4"/>
      <c r="D14" s="4"/>
      <c r="E14" s="4">
        <f>SUM(E3:E13)</f>
        <v>822</v>
      </c>
      <c r="F14" s="4">
        <f t="shared" ref="F14:R14" si="1">SUM(F3:F13)</f>
        <v>625</v>
      </c>
      <c r="G14" s="4">
        <f t="shared" si="1"/>
        <v>394</v>
      </c>
      <c r="H14" s="4">
        <f t="shared" si="1"/>
        <v>536</v>
      </c>
      <c r="I14" s="4">
        <f t="shared" si="1"/>
        <v>303</v>
      </c>
      <c r="J14" s="4">
        <f t="shared" si="1"/>
        <v>2251</v>
      </c>
      <c r="K14" s="4">
        <f t="shared" si="1"/>
        <v>2359</v>
      </c>
      <c r="L14" s="4">
        <f t="shared" si="1"/>
        <v>0</v>
      </c>
      <c r="M14" s="4">
        <f t="shared" si="1"/>
        <v>2066</v>
      </c>
      <c r="N14" s="4">
        <f t="shared" si="1"/>
        <v>2067</v>
      </c>
      <c r="O14" s="4">
        <f t="shared" si="1"/>
        <v>0</v>
      </c>
      <c r="P14" s="4"/>
      <c r="Q14" s="4">
        <f t="shared" si="1"/>
        <v>7</v>
      </c>
      <c r="R14" s="4">
        <f t="shared" si="1"/>
        <v>67</v>
      </c>
      <c r="S14" s="4">
        <f t="shared" ref="S14" si="2">SUM(S3:S13)</f>
        <v>16</v>
      </c>
    </row>
    <row r="21" spans="1:19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</row>
    <row r="22" spans="1:19" ht="27" x14ac:dyDescent="0.15">
      <c r="A22" s="108"/>
      <c r="B22" s="6" t="s">
        <v>13</v>
      </c>
      <c r="C22" s="6"/>
      <c r="D22" s="6"/>
      <c r="E22" s="7" t="s">
        <v>14</v>
      </c>
      <c r="F22" s="7" t="s">
        <v>15</v>
      </c>
      <c r="G22" s="7" t="s">
        <v>16</v>
      </c>
      <c r="H22" s="7" t="s">
        <v>17</v>
      </c>
      <c r="I22" s="7" t="s">
        <v>18</v>
      </c>
      <c r="J22" s="7" t="s">
        <v>20</v>
      </c>
      <c r="K22" s="7" t="s">
        <v>19</v>
      </c>
      <c r="L22" s="7" t="s">
        <v>21</v>
      </c>
      <c r="M22" s="7" t="s">
        <v>22</v>
      </c>
      <c r="N22" s="7" t="s">
        <v>23</v>
      </c>
      <c r="O22" s="7" t="s">
        <v>24</v>
      </c>
      <c r="P22" s="7"/>
      <c r="Q22" s="7" t="s">
        <v>25</v>
      </c>
      <c r="R22" s="7" t="s">
        <v>26</v>
      </c>
      <c r="S22" s="7" t="s">
        <v>131</v>
      </c>
    </row>
    <row r="23" spans="1:19" ht="14.25" thickBot="1" x14ac:dyDescent="0.2">
      <c r="A23" s="1" t="s">
        <v>2</v>
      </c>
      <c r="B23" s="2">
        <f>'share-same'!B23-'share-same-add'!B23+'share-same-miss'!B23</f>
        <v>0</v>
      </c>
      <c r="C23" s="2"/>
      <c r="D23" s="2"/>
      <c r="E23" s="2">
        <f>'share-same'!E23-'share-same-add'!E23+'share-same-miss'!E23</f>
        <v>0</v>
      </c>
      <c r="F23" s="2">
        <f>'share-same'!F23-'share-same-add'!G23+'share-same-miss'!G23</f>
        <v>0</v>
      </c>
      <c r="G23" s="2">
        <f>'share-same'!G23-'share-same-add'!H23+'share-same-miss'!H23</f>
        <v>0</v>
      </c>
      <c r="H23" s="2">
        <f>'share-same'!H23-'share-same-add'!I23+'share-same-miss'!I23</f>
        <v>0</v>
      </c>
      <c r="I23" s="2">
        <f>'share-same'!I23-'share-same-add'!J23+'share-same-miss'!J23</f>
        <v>0</v>
      </c>
      <c r="J23" s="2">
        <f>'share-same'!J23-'share-same-add'!K23+'share-same-miss'!K23</f>
        <v>0</v>
      </c>
      <c r="K23" s="2">
        <f>'share-same'!K23-'share-same-add'!L23+'share-same-miss'!L23</f>
        <v>0</v>
      </c>
      <c r="L23" s="2">
        <f>'share-same'!L23-'share-same-add'!M23+'share-same-miss'!M23</f>
        <v>0</v>
      </c>
      <c r="M23" s="2">
        <f>'share-same'!M23-'share-same-add'!N23+'share-same-miss'!N23</f>
        <v>0</v>
      </c>
      <c r="N23" s="2">
        <f>'share-same'!N23-'share-same-add'!O23+'share-same-miss'!O23</f>
        <v>0</v>
      </c>
      <c r="O23" s="2">
        <f>'share-same'!O23-'share-same-add'!P23+'share-same-miss'!P23</f>
        <v>0</v>
      </c>
      <c r="P23" s="2"/>
      <c r="Q23" s="2">
        <f>'share-same'!Q23-'share-same-add'!R23+'share-same-miss'!R23</f>
        <v>0</v>
      </c>
      <c r="R23" s="2">
        <f>'share-same'!R23-'share-same-add'!S23+'share-same-miss'!S23</f>
        <v>0</v>
      </c>
      <c r="S23" s="2">
        <f>'share-same'!T23-'share-same-add'!T23+'share-same-miss'!T23</f>
        <v>0</v>
      </c>
    </row>
    <row r="24" spans="1:19" ht="14.25" thickBot="1" x14ac:dyDescent="0.2">
      <c r="A24" s="1" t="s">
        <v>3</v>
      </c>
      <c r="B24" s="2">
        <f>'share-same'!B24-'share-same-add'!B24+'share-same-miss'!B24</f>
        <v>32</v>
      </c>
      <c r="C24" s="2"/>
      <c r="D24" s="2"/>
      <c r="E24" s="2">
        <f>'share-same'!E24-'share-same-add'!E24+'share-same-miss'!E24</f>
        <v>27</v>
      </c>
      <c r="F24" s="2">
        <f>'share-same'!F24-'share-same-add'!G24+'share-same-miss'!G24</f>
        <v>27</v>
      </c>
      <c r="G24" s="2">
        <f>'share-same'!G24-'share-same-add'!H24+'share-same-miss'!H24</f>
        <v>6</v>
      </c>
      <c r="H24" s="2">
        <f>'share-same'!H24-'share-same-add'!I24+'share-same-miss'!I24</f>
        <v>24</v>
      </c>
      <c r="I24" s="2">
        <f>'share-same'!I24-'share-same-add'!J24+'share-same-miss'!J24</f>
        <v>3</v>
      </c>
      <c r="J24" s="2">
        <f>'share-same'!J24-'share-same-add'!K24+'share-same-miss'!K24</f>
        <v>666</v>
      </c>
      <c r="K24" s="2">
        <f>'share-same'!K24-'share-same-add'!L24+'share-same-miss'!L24</f>
        <v>8</v>
      </c>
      <c r="L24" s="2">
        <f>'share-same'!L24-'share-same-add'!M24+'share-same-miss'!M24</f>
        <v>49</v>
      </c>
      <c r="M24" s="2">
        <f>'share-same'!M24-'share-same-add'!N24+'share-same-miss'!N24</f>
        <v>653</v>
      </c>
      <c r="N24" s="2">
        <f>'share-same'!N24-'share-same-add'!O24+'share-same-miss'!O24</f>
        <v>3</v>
      </c>
      <c r="O24" s="2">
        <f>'share-same'!O24-'share-same-add'!P24+'share-same-miss'!P24</f>
        <v>41</v>
      </c>
      <c r="P24" s="2"/>
      <c r="Q24" s="2">
        <f>'share-same'!Q24-'share-same-add'!R24+'share-same-miss'!R24</f>
        <v>0</v>
      </c>
      <c r="R24" s="2">
        <f>'share-same'!R24-'share-same-add'!S24+'share-same-miss'!S24</f>
        <v>1</v>
      </c>
      <c r="S24" s="2">
        <f>'share-same'!T24-'share-same-add'!T24+'share-same-miss'!T24</f>
        <v>0</v>
      </c>
    </row>
    <row r="25" spans="1:19" ht="14.25" thickBot="1" x14ac:dyDescent="0.2">
      <c r="A25" s="1" t="s">
        <v>4</v>
      </c>
      <c r="B25" s="2">
        <f>'share-same'!B25-'share-same-add'!B25+'share-same-miss'!B25</f>
        <v>0</v>
      </c>
      <c r="C25" s="2"/>
      <c r="D25" s="2"/>
      <c r="E25" s="2">
        <f>'share-same'!E25-'share-same-add'!E25+'share-same-miss'!E25</f>
        <v>0</v>
      </c>
      <c r="F25" s="2">
        <f>'share-same'!F25-'share-same-add'!G25+'share-same-miss'!G25</f>
        <v>0</v>
      </c>
      <c r="G25" s="2">
        <f>'share-same'!G25-'share-same-add'!H25+'share-same-miss'!H25</f>
        <v>0</v>
      </c>
      <c r="H25" s="2">
        <f>'share-same'!H25-'share-same-add'!I25+'share-same-miss'!I25</f>
        <v>0</v>
      </c>
      <c r="I25" s="2">
        <f>'share-same'!I25-'share-same-add'!J25+'share-same-miss'!J25</f>
        <v>0</v>
      </c>
      <c r="J25" s="2">
        <f>'share-same'!J25-'share-same-add'!K25+'share-same-miss'!K25</f>
        <v>0</v>
      </c>
      <c r="K25" s="2">
        <f>'share-same'!K25-'share-same-add'!L25+'share-same-miss'!L25</f>
        <v>0</v>
      </c>
      <c r="L25" s="2">
        <f>'share-same'!L25-'share-same-add'!M25+'share-same-miss'!M25</f>
        <v>0</v>
      </c>
      <c r="M25" s="2">
        <f>'share-same'!M25-'share-same-add'!N25+'share-same-miss'!N25</f>
        <v>0</v>
      </c>
      <c r="N25" s="2">
        <f>'share-same'!N25-'share-same-add'!O25+'share-same-miss'!O25</f>
        <v>0</v>
      </c>
      <c r="O25" s="2">
        <f>'share-same'!O25-'share-same-add'!P25+'share-same-miss'!P25</f>
        <v>0</v>
      </c>
      <c r="P25" s="2"/>
      <c r="Q25" s="2">
        <f>'share-same'!Q25-'share-same-add'!R25+'share-same-miss'!R25</f>
        <v>0</v>
      </c>
      <c r="R25" s="2">
        <f>'share-same'!R25-'share-same-add'!S25+'share-same-miss'!S25</f>
        <v>0</v>
      </c>
      <c r="S25" s="2">
        <f>'share-same'!T25-'share-same-add'!T25+'share-same-miss'!T25</f>
        <v>0</v>
      </c>
    </row>
    <row r="26" spans="1:19" ht="14.25" thickBot="1" x14ac:dyDescent="0.2">
      <c r="A26" s="1" t="s">
        <v>5</v>
      </c>
      <c r="B26" s="2">
        <f>'share-same'!B26-'share-same-add'!B26+'share-same-miss'!B26</f>
        <v>19</v>
      </c>
      <c r="C26" s="2"/>
      <c r="D26" s="2"/>
      <c r="E26" s="2">
        <f>'share-same'!E26-'share-same-add'!E26+'share-same-miss'!E26</f>
        <v>18</v>
      </c>
      <c r="F26" s="2">
        <f>'share-same'!F26-'share-same-add'!G26+'share-same-miss'!G26</f>
        <v>10</v>
      </c>
      <c r="G26" s="2">
        <f>'share-same'!G26-'share-same-add'!H26+'share-same-miss'!H26</f>
        <v>12</v>
      </c>
      <c r="H26" s="2">
        <f>'share-same'!H26-'share-same-add'!I26+'share-same-miss'!I26</f>
        <v>9</v>
      </c>
      <c r="I26" s="2">
        <f>'share-same'!I26-'share-same-add'!J26+'share-same-miss'!J26</f>
        <v>12</v>
      </c>
      <c r="J26" s="2">
        <f>'share-same'!J26-'share-same-add'!K26+'share-same-miss'!K26</f>
        <v>24</v>
      </c>
      <c r="K26" s="2">
        <f>'share-same'!K26-'share-same-add'!L26+'share-same-miss'!L26</f>
        <v>47</v>
      </c>
      <c r="L26" s="2">
        <f>'share-same'!L26-'share-same-add'!M26+'share-same-miss'!M26</f>
        <v>21</v>
      </c>
      <c r="M26" s="2">
        <f>'share-same'!M26-'share-same-add'!N26+'share-same-miss'!N26</f>
        <v>23</v>
      </c>
      <c r="N26" s="2">
        <f>'share-same'!N26-'share-same-add'!O26+'share-same-miss'!O26</f>
        <v>47</v>
      </c>
      <c r="O26" s="2">
        <f>'share-same'!O26-'share-same-add'!P26+'share-same-miss'!P26</f>
        <v>0</v>
      </c>
      <c r="P26" s="2"/>
      <c r="Q26" s="2">
        <f>'share-same'!Q26-'share-same-add'!R26+'share-same-miss'!R26</f>
        <v>0</v>
      </c>
      <c r="R26" s="2">
        <f>'share-same'!R26-'share-same-add'!S26+'share-same-miss'!S26</f>
        <v>2</v>
      </c>
      <c r="S26" s="2">
        <f>'share-same'!T26-'share-same-add'!T26+'share-same-miss'!T26</f>
        <v>0</v>
      </c>
    </row>
    <row r="27" spans="1:19" ht="14.25" thickBot="1" x14ac:dyDescent="0.2">
      <c r="A27" s="1" t="s">
        <v>6</v>
      </c>
      <c r="B27" s="2">
        <f>'share-same'!B27-'share-same-add'!B27+'share-same-miss'!B27</f>
        <v>0</v>
      </c>
      <c r="C27" s="2"/>
      <c r="D27" s="2"/>
      <c r="E27" s="2">
        <f>'share-same'!E27-'share-same-add'!E27+'share-same-miss'!E27</f>
        <v>0</v>
      </c>
      <c r="F27" s="2">
        <f>'share-same'!F27-'share-same-add'!G27+'share-same-miss'!G27</f>
        <v>0</v>
      </c>
      <c r="G27" s="2">
        <f>'share-same'!G27-'share-same-add'!H27+'share-same-miss'!H27</f>
        <v>0</v>
      </c>
      <c r="H27" s="2">
        <f>'share-same'!H27-'share-same-add'!I27+'share-same-miss'!I27</f>
        <v>0</v>
      </c>
      <c r="I27" s="2">
        <f>'share-same'!I27-'share-same-add'!J27+'share-same-miss'!J27</f>
        <v>0</v>
      </c>
      <c r="J27" s="2">
        <f>'share-same'!J27-'share-same-add'!K27+'share-same-miss'!K27</f>
        <v>0</v>
      </c>
      <c r="K27" s="2">
        <f>'share-same'!K27-'share-same-add'!L27+'share-same-miss'!L27</f>
        <v>0</v>
      </c>
      <c r="L27" s="2">
        <f>'share-same'!L27-'share-same-add'!M27+'share-same-miss'!M27</f>
        <v>0</v>
      </c>
      <c r="M27" s="2">
        <f>'share-same'!M27-'share-same-add'!N27+'share-same-miss'!N27</f>
        <v>0</v>
      </c>
      <c r="N27" s="2">
        <f>'share-same'!N27-'share-same-add'!O27+'share-same-miss'!O27</f>
        <v>0</v>
      </c>
      <c r="O27" s="2">
        <f>'share-same'!O27-'share-same-add'!P27+'share-same-miss'!P27</f>
        <v>0</v>
      </c>
      <c r="P27" s="2"/>
      <c r="Q27" s="2">
        <f>'share-same'!Q27-'share-same-add'!R27+'share-same-miss'!R27</f>
        <v>0</v>
      </c>
      <c r="R27" s="2">
        <f>'share-same'!R27-'share-same-add'!S27+'share-same-miss'!S27</f>
        <v>0</v>
      </c>
      <c r="S27" s="2">
        <f>'share-same'!T27-'share-same-add'!T27+'share-same-miss'!T27</f>
        <v>0</v>
      </c>
    </row>
    <row r="28" spans="1:19" ht="14.25" thickBot="1" x14ac:dyDescent="0.2">
      <c r="A28" s="1" t="s">
        <v>7</v>
      </c>
      <c r="B28" s="2">
        <f>'share-same'!B28-'share-same-add'!B28+'share-same-miss'!B28</f>
        <v>52</v>
      </c>
      <c r="C28" s="2"/>
      <c r="D28" s="2"/>
      <c r="E28" s="2">
        <f>'share-same'!E28-'share-same-add'!E28+'share-same-miss'!E28</f>
        <v>26</v>
      </c>
      <c r="F28" s="2">
        <f>'share-same'!F28-'share-same-add'!G28+'share-same-miss'!G28</f>
        <v>47</v>
      </c>
      <c r="G28" s="2">
        <f>'share-same'!G28-'share-same-add'!H28+'share-same-miss'!H28</f>
        <v>7</v>
      </c>
      <c r="H28" s="2">
        <f>'share-same'!H28-'share-same-add'!I28+'share-same-miss'!I28</f>
        <v>21</v>
      </c>
      <c r="I28" s="2">
        <f>'share-same'!I28-'share-same-add'!J28+'share-same-miss'!J28</f>
        <v>7</v>
      </c>
      <c r="J28" s="2">
        <f>'share-same'!J28-'share-same-add'!K28+'share-same-miss'!K28</f>
        <v>138</v>
      </c>
      <c r="K28" s="2">
        <f>'share-same'!K28-'share-same-add'!L28+'share-same-miss'!L28</f>
        <v>11</v>
      </c>
      <c r="L28" s="2">
        <f>'share-same'!L28-'share-same-add'!M28+'share-same-miss'!M28</f>
        <v>70</v>
      </c>
      <c r="M28" s="2">
        <f>'share-same'!M28-'share-same-add'!N28+'share-same-miss'!N28</f>
        <v>64</v>
      </c>
      <c r="N28" s="2">
        <f>'share-same'!N28-'share-same-add'!O28+'share-same-miss'!O28</f>
        <v>11</v>
      </c>
      <c r="O28" s="2">
        <f>'share-same'!O28-'share-same-add'!P28+'share-same-miss'!P28</f>
        <v>44</v>
      </c>
      <c r="P28" s="2"/>
      <c r="Q28" s="2">
        <f>'share-same'!Q28-'share-same-add'!R28+'share-same-miss'!R28</f>
        <v>0</v>
      </c>
      <c r="R28" s="2">
        <f>'share-same'!R28-'share-same-add'!S28+'share-same-miss'!S28</f>
        <v>8</v>
      </c>
      <c r="S28" s="2">
        <f>'share-same'!T28-'share-same-add'!T28+'share-same-miss'!T28</f>
        <v>0</v>
      </c>
    </row>
    <row r="29" spans="1:19" ht="14.25" thickBot="1" x14ac:dyDescent="0.2">
      <c r="A29" s="1" t="s">
        <v>8</v>
      </c>
      <c r="B29" s="2">
        <f>'share-same'!B29-'share-same-add'!B29+'share-same-miss'!B29</f>
        <v>18</v>
      </c>
      <c r="C29" s="2"/>
      <c r="D29" s="2"/>
      <c r="E29" s="2">
        <f>'share-same'!E29-'share-same-add'!E29+'share-same-miss'!E29</f>
        <v>7</v>
      </c>
      <c r="F29" s="2">
        <f>'share-same'!F29-'share-same-add'!G29+'share-same-miss'!G29</f>
        <v>15</v>
      </c>
      <c r="G29" s="2">
        <f>'share-same'!G29-'share-same-add'!H29+'share-same-miss'!H29</f>
        <v>3</v>
      </c>
      <c r="H29" s="2">
        <f>'share-same'!H29-'share-same-add'!I29+'share-same-miss'!I29</f>
        <v>6</v>
      </c>
      <c r="I29" s="2">
        <f>'share-same'!I29-'share-same-add'!J29+'share-same-miss'!J29</f>
        <v>1</v>
      </c>
      <c r="J29" s="2">
        <f>'share-same'!J29-'share-same-add'!K29+'share-same-miss'!K29</f>
        <v>15</v>
      </c>
      <c r="K29" s="2">
        <f>'share-same'!K29-'share-same-add'!L29+'share-same-miss'!L29</f>
        <v>3</v>
      </c>
      <c r="L29" s="2">
        <f>'share-same'!L29-'share-same-add'!M29+'share-same-miss'!M29</f>
        <v>18</v>
      </c>
      <c r="M29" s="2">
        <f>'share-same'!M29-'share-same-add'!N29+'share-same-miss'!N29</f>
        <v>6</v>
      </c>
      <c r="N29" s="2">
        <f>'share-same'!N29-'share-same-add'!O29+'share-same-miss'!O29</f>
        <v>1</v>
      </c>
      <c r="O29" s="2">
        <f>'share-same'!O29-'share-same-add'!P29+'share-same-miss'!P29</f>
        <v>7</v>
      </c>
      <c r="P29" s="2"/>
      <c r="Q29" s="2">
        <f>'share-same'!Q29-'share-same-add'!R29+'share-same-miss'!R29</f>
        <v>0</v>
      </c>
      <c r="R29" s="2">
        <f>'share-same'!R29-'share-same-add'!S29+'share-same-miss'!S29</f>
        <v>1</v>
      </c>
      <c r="S29" s="2">
        <f>'share-same'!T29-'share-same-add'!T29+'share-same-miss'!T29</f>
        <v>0</v>
      </c>
    </row>
    <row r="30" spans="1:19" ht="14.25" thickBot="1" x14ac:dyDescent="0.2">
      <c r="A30" s="1" t="s">
        <v>9</v>
      </c>
      <c r="B30" s="2">
        <f>'share-same'!B30-'share-same-add'!B30+'share-same-miss'!B30</f>
        <v>7</v>
      </c>
      <c r="C30" s="2"/>
      <c r="D30" s="2"/>
      <c r="E30" s="2">
        <f>'share-same'!E30-'share-same-add'!E30+'share-same-miss'!E30</f>
        <v>7</v>
      </c>
      <c r="F30" s="2">
        <f>'share-same'!F30-'share-same-add'!G30+'share-same-miss'!G30</f>
        <v>7</v>
      </c>
      <c r="G30" s="2">
        <f>'share-same'!G30-'share-same-add'!H30+'share-same-miss'!H30</f>
        <v>0</v>
      </c>
      <c r="H30" s="2">
        <f>'share-same'!H30-'share-same-add'!I30+'share-same-miss'!I30</f>
        <v>7</v>
      </c>
      <c r="I30" s="2">
        <f>'share-same'!I30-'share-same-add'!J30+'share-same-miss'!J30</f>
        <v>0</v>
      </c>
      <c r="J30" s="2">
        <f>'share-same'!J30-'share-same-add'!K30+'share-same-miss'!K30</f>
        <v>31</v>
      </c>
      <c r="K30" s="2">
        <f>'share-same'!K30-'share-same-add'!L30+'share-same-miss'!L30</f>
        <v>0</v>
      </c>
      <c r="L30" s="2">
        <f>'share-same'!L30-'share-same-add'!M30+'share-same-miss'!M30</f>
        <v>7</v>
      </c>
      <c r="M30" s="2">
        <f>'share-same'!M30-'share-same-add'!N30+'share-same-miss'!N30</f>
        <v>31</v>
      </c>
      <c r="N30" s="2">
        <f>'share-same'!N30-'share-same-add'!O30+'share-same-miss'!O30</f>
        <v>0</v>
      </c>
      <c r="O30" s="2">
        <f>'share-same'!O30-'share-same-add'!P30+'share-same-miss'!P30</f>
        <v>7</v>
      </c>
      <c r="P30" s="2"/>
      <c r="Q30" s="2">
        <f>'share-same'!Q30-'share-same-add'!R30+'share-same-miss'!R30</f>
        <v>0</v>
      </c>
      <c r="R30" s="2">
        <f>'share-same'!R30-'share-same-add'!S30+'share-same-miss'!S30</f>
        <v>0</v>
      </c>
      <c r="S30" s="2">
        <f>'share-same'!T30-'share-same-add'!T30+'share-same-miss'!T30</f>
        <v>0</v>
      </c>
    </row>
    <row r="31" spans="1:19" ht="14.25" thickBot="1" x14ac:dyDescent="0.2">
      <c r="A31" s="1" t="s">
        <v>10</v>
      </c>
      <c r="B31" s="2">
        <f>'share-same'!B31-'share-same-add'!B31+'share-same-miss'!B31</f>
        <v>0</v>
      </c>
      <c r="C31" s="2"/>
      <c r="D31" s="2"/>
      <c r="E31" s="2">
        <f>'share-same'!E31-'share-same-add'!E31+'share-same-miss'!E31</f>
        <v>0</v>
      </c>
      <c r="F31" s="2">
        <f>'share-same'!F31-'share-same-add'!G31+'share-same-miss'!G31</f>
        <v>0</v>
      </c>
      <c r="G31" s="2">
        <f>'share-same'!G31-'share-same-add'!H31+'share-same-miss'!H31</f>
        <v>0</v>
      </c>
      <c r="H31" s="2">
        <f>'share-same'!H31-'share-same-add'!I31+'share-same-miss'!I31</f>
        <v>0</v>
      </c>
      <c r="I31" s="2">
        <f>'share-same'!I31-'share-same-add'!J31+'share-same-miss'!J31</f>
        <v>0</v>
      </c>
      <c r="J31" s="2">
        <f>'share-same'!J31-'share-same-add'!K31+'share-same-miss'!K31</f>
        <v>0</v>
      </c>
      <c r="K31" s="2">
        <f>'share-same'!K31-'share-same-add'!L31+'share-same-miss'!L31</f>
        <v>0</v>
      </c>
      <c r="L31" s="2">
        <f>'share-same'!L31-'share-same-add'!M31+'share-same-miss'!M31</f>
        <v>0</v>
      </c>
      <c r="M31" s="2">
        <f>'share-same'!M31-'share-same-add'!N31+'share-same-miss'!N31</f>
        <v>0</v>
      </c>
      <c r="N31" s="2">
        <f>'share-same'!N31-'share-same-add'!O31+'share-same-miss'!O31</f>
        <v>0</v>
      </c>
      <c r="O31" s="2">
        <f>'share-same'!O31-'share-same-add'!P31+'share-same-miss'!P31</f>
        <v>0</v>
      </c>
      <c r="P31" s="2"/>
      <c r="Q31" s="2">
        <f>'share-same'!Q31-'share-same-add'!R31+'share-same-miss'!R31</f>
        <v>0</v>
      </c>
      <c r="R31" s="2">
        <f>'share-same'!R31-'share-same-add'!S31+'share-same-miss'!S31</f>
        <v>0</v>
      </c>
      <c r="S31" s="2">
        <f>'share-same'!T31-'share-same-add'!T31+'share-same-miss'!T31</f>
        <v>0</v>
      </c>
    </row>
    <row r="32" spans="1:19" ht="14.25" thickBot="1" x14ac:dyDescent="0.2">
      <c r="A32" s="1" t="s">
        <v>11</v>
      </c>
      <c r="B32" s="2">
        <f>'share-same'!B32-'share-same-add'!B32+'share-same-miss'!B32</f>
        <v>5</v>
      </c>
      <c r="C32" s="2"/>
      <c r="D32" s="2"/>
      <c r="E32" s="2">
        <f>'share-same'!E32-'share-same-add'!E32+'share-same-miss'!E32</f>
        <v>3</v>
      </c>
      <c r="F32" s="2">
        <f>'share-same'!F32-'share-same-add'!G32+'share-same-miss'!G32</f>
        <v>2</v>
      </c>
      <c r="G32" s="2">
        <f>'share-same'!G32-'share-same-add'!H32+'share-same-miss'!H32</f>
        <v>3</v>
      </c>
      <c r="H32" s="2">
        <f>'share-same'!H32-'share-same-add'!I32+'share-same-miss'!I32</f>
        <v>2</v>
      </c>
      <c r="I32" s="2">
        <f>'share-same'!I32-'share-same-add'!J32+'share-same-miss'!J32</f>
        <v>1</v>
      </c>
      <c r="J32" s="2">
        <f>'share-same'!J32-'share-same-add'!K32+'share-same-miss'!K32</f>
        <v>2</v>
      </c>
      <c r="K32" s="2">
        <f>'share-same'!K32-'share-same-add'!L32+'share-same-miss'!L32</f>
        <v>3</v>
      </c>
      <c r="L32" s="2">
        <f>'share-same'!L32-'share-same-add'!M32+'share-same-miss'!M32</f>
        <v>5</v>
      </c>
      <c r="M32" s="2">
        <f>'share-same'!M32-'share-same-add'!N32+'share-same-miss'!N32</f>
        <v>2</v>
      </c>
      <c r="N32" s="2">
        <f>'share-same'!N32-'share-same-add'!O32+'share-same-miss'!O32</f>
        <v>1</v>
      </c>
      <c r="O32" s="2">
        <f>'share-same'!O32-'share-same-add'!P32+'share-same-miss'!P32</f>
        <v>3</v>
      </c>
      <c r="P32" s="2"/>
      <c r="Q32" s="2">
        <f>'share-same'!Q32-'share-same-add'!R32+'share-same-miss'!R32</f>
        <v>0</v>
      </c>
      <c r="R32" s="2">
        <f>'share-same'!R32-'share-same-add'!S32+'share-same-miss'!S32</f>
        <v>3</v>
      </c>
      <c r="S32" s="2">
        <f>'share-same'!T32-'share-same-add'!T32+'share-same-miss'!T32</f>
        <v>3</v>
      </c>
    </row>
    <row r="33" spans="1:19" ht="14.25" thickBot="1" x14ac:dyDescent="0.2">
      <c r="A33" s="1" t="s">
        <v>12</v>
      </c>
      <c r="B33" s="2">
        <f>'share-same'!B33-'share-same-add'!B33+'share-same-miss'!B33</f>
        <v>0</v>
      </c>
      <c r="C33" s="2"/>
      <c r="D33" s="2"/>
      <c r="E33" s="2">
        <f>'share-same'!E33-'share-same-add'!E33+'share-same-miss'!E33</f>
        <v>0</v>
      </c>
      <c r="F33" s="2">
        <f>'share-same'!F33-'share-same-add'!G33+'share-same-miss'!G33</f>
        <v>0</v>
      </c>
      <c r="G33" s="2">
        <f>'share-same'!G33-'share-same-add'!H33+'share-same-miss'!H33</f>
        <v>0</v>
      </c>
      <c r="H33" s="2">
        <f>'share-same'!H33-'share-same-add'!I33+'share-same-miss'!I33</f>
        <v>0</v>
      </c>
      <c r="I33" s="2">
        <f>'share-same'!I33-'share-same-add'!J33+'share-same-miss'!J33</f>
        <v>0</v>
      </c>
      <c r="J33" s="2">
        <f>'share-same'!J33-'share-same-add'!K33+'share-same-miss'!K33</f>
        <v>0</v>
      </c>
      <c r="K33" s="2">
        <f>'share-same'!K33-'share-same-add'!L33+'share-same-miss'!L33</f>
        <v>0</v>
      </c>
      <c r="L33" s="2">
        <f>'share-same'!L33-'share-same-add'!M33+'share-same-miss'!M33</f>
        <v>0</v>
      </c>
      <c r="M33" s="2">
        <f>'share-same'!M33-'share-same-add'!N33+'share-same-miss'!N33</f>
        <v>0</v>
      </c>
      <c r="N33" s="2">
        <f>'share-same'!N33-'share-same-add'!O33+'share-same-miss'!O33</f>
        <v>0</v>
      </c>
      <c r="O33" s="2">
        <f>'share-same'!O33-'share-same-add'!P33+'share-same-miss'!P33</f>
        <v>0</v>
      </c>
      <c r="P33" s="2"/>
      <c r="Q33" s="2">
        <f>'share-same'!Q33-'share-same-add'!R33+'share-same-miss'!R33</f>
        <v>0</v>
      </c>
      <c r="R33" s="2">
        <f>'share-same'!R33-'share-same-add'!S33+'share-same-miss'!S33</f>
        <v>0</v>
      </c>
      <c r="S33" s="2">
        <f>'share-same'!T33-'share-same-add'!T33+'share-same-miss'!T33</f>
        <v>0</v>
      </c>
    </row>
    <row r="34" spans="1:19" ht="14.25" thickBot="1" x14ac:dyDescent="0.2">
      <c r="A34" s="3" t="s">
        <v>0</v>
      </c>
      <c r="B34" s="4">
        <f t="shared" ref="B34" si="3">SUM(B23:B33)</f>
        <v>133</v>
      </c>
      <c r="C34" s="4"/>
      <c r="D34" s="4"/>
      <c r="E34" s="4">
        <f>SUM(E23:E33)</f>
        <v>88</v>
      </c>
      <c r="F34" s="4">
        <f t="shared" ref="F34:O34" si="4">SUM(F23:F33)</f>
        <v>108</v>
      </c>
      <c r="G34" s="4">
        <f t="shared" si="4"/>
        <v>31</v>
      </c>
      <c r="H34" s="4">
        <f t="shared" si="4"/>
        <v>69</v>
      </c>
      <c r="I34" s="4">
        <f t="shared" si="4"/>
        <v>24</v>
      </c>
      <c r="J34" s="4">
        <f t="shared" si="4"/>
        <v>876</v>
      </c>
      <c r="K34" s="4">
        <f t="shared" si="4"/>
        <v>72</v>
      </c>
      <c r="L34" s="4">
        <f t="shared" si="4"/>
        <v>170</v>
      </c>
      <c r="M34" s="4">
        <f t="shared" si="4"/>
        <v>779</v>
      </c>
      <c r="N34" s="4">
        <f t="shared" si="4"/>
        <v>63</v>
      </c>
      <c r="O34" s="4">
        <f t="shared" si="4"/>
        <v>102</v>
      </c>
      <c r="P34" s="4"/>
      <c r="Q34" s="4">
        <f t="shared" ref="Q34:R34" si="5">SUM(Q23:Q33)</f>
        <v>0</v>
      </c>
      <c r="R34" s="4">
        <f t="shared" si="5"/>
        <v>15</v>
      </c>
      <c r="S34" s="4">
        <f t="shared" ref="S34" si="6">SUM(S23:S33)</f>
        <v>3</v>
      </c>
    </row>
    <row r="41" spans="1:19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</row>
    <row r="42" spans="1:19" ht="27" x14ac:dyDescent="0.15">
      <c r="A42" s="108"/>
      <c r="B42" s="6" t="s">
        <v>13</v>
      </c>
      <c r="C42" s="6"/>
      <c r="D42" s="6"/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18</v>
      </c>
      <c r="J42" s="7" t="s">
        <v>20</v>
      </c>
      <c r="K42" s="7" t="s">
        <v>19</v>
      </c>
      <c r="L42" s="7" t="s">
        <v>21</v>
      </c>
      <c r="M42" s="7" t="s">
        <v>22</v>
      </c>
      <c r="N42" s="7" t="s">
        <v>23</v>
      </c>
      <c r="O42" s="7" t="s">
        <v>24</v>
      </c>
      <c r="P42" s="7"/>
      <c r="Q42" s="7" t="s">
        <v>25</v>
      </c>
      <c r="R42" s="7" t="s">
        <v>26</v>
      </c>
      <c r="S42" s="7" t="s">
        <v>131</v>
      </c>
    </row>
    <row r="43" spans="1:19" ht="14.25" thickBot="1" x14ac:dyDescent="0.2">
      <c r="A43" s="1" t="s">
        <v>2</v>
      </c>
      <c r="B43" s="2">
        <f>'share-same'!B43-'share-same-add'!B43+'share-same-miss'!B43</f>
        <v>1</v>
      </c>
      <c r="C43" s="2"/>
      <c r="D43" s="2"/>
      <c r="E43" s="2">
        <f>'share-same'!E43-'share-same-add'!E43+'share-same-miss'!E43</f>
        <v>1</v>
      </c>
      <c r="F43" s="2">
        <f>'share-same'!F43-'share-same-add'!G43+'share-same-miss'!G43</f>
        <v>0</v>
      </c>
      <c r="G43" s="2">
        <f>'share-same'!G43-'share-same-add'!H43+'share-same-miss'!H43</f>
        <v>1</v>
      </c>
      <c r="H43" s="2">
        <f>'share-same'!H43-'share-same-add'!I43+'share-same-miss'!I43</f>
        <v>0</v>
      </c>
      <c r="I43" s="2">
        <f>'share-same'!I43-'share-same-add'!J43+'share-same-miss'!J43</f>
        <v>1</v>
      </c>
      <c r="J43" s="2">
        <f>'share-same'!J43-'share-same-add'!K43+'share-same-miss'!K43</f>
        <v>0</v>
      </c>
      <c r="K43" s="2">
        <f>'share-same'!K43-'share-same-add'!L43+'share-same-miss'!L43</f>
        <v>1</v>
      </c>
      <c r="L43" s="2">
        <f>'share-same'!L43-'share-same-add'!M43+'share-same-miss'!M43</f>
        <v>1</v>
      </c>
      <c r="M43" s="2">
        <f>'share-same'!M43-'share-same-add'!N43+'share-same-miss'!N43</f>
        <v>0</v>
      </c>
      <c r="N43" s="2">
        <f>'share-same'!N43-'share-same-add'!O43+'share-same-miss'!O43</f>
        <v>1</v>
      </c>
      <c r="O43" s="2">
        <f>'share-same'!O43-'share-same-add'!P43+'share-same-miss'!P43</f>
        <v>1</v>
      </c>
      <c r="P43" s="2"/>
      <c r="Q43" s="2">
        <f>'share-same'!Q43-'share-same-add'!R43+'share-same-miss'!R43</f>
        <v>0</v>
      </c>
      <c r="R43" s="2">
        <f>'share-same'!R43-'share-same-add'!S43+'share-same-miss'!S43</f>
        <v>0</v>
      </c>
      <c r="S43" s="2">
        <f>'share-same'!T43-'share-same-add'!T43+'share-same-miss'!T43</f>
        <v>0</v>
      </c>
    </row>
    <row r="44" spans="1:19" ht="14.25" thickBot="1" x14ac:dyDescent="0.2">
      <c r="A44" s="1" t="s">
        <v>3</v>
      </c>
      <c r="B44" s="2">
        <f>'share-same'!B44-'share-same-add'!B44+'share-same-miss'!B44</f>
        <v>44</v>
      </c>
      <c r="C44" s="2"/>
      <c r="D44" s="2"/>
      <c r="E44" s="2">
        <f>'share-same'!E44-'share-same-add'!E44+'share-same-miss'!E44</f>
        <v>20</v>
      </c>
      <c r="F44" s="2">
        <f>'share-same'!F44-'share-same-add'!G44+'share-same-miss'!G44</f>
        <v>41</v>
      </c>
      <c r="G44" s="2">
        <f>'share-same'!G44-'share-same-add'!H44+'share-same-miss'!H44</f>
        <v>4</v>
      </c>
      <c r="H44" s="2">
        <f>'share-same'!H44-'share-same-add'!I44+'share-same-miss'!I44</f>
        <v>18</v>
      </c>
      <c r="I44" s="2">
        <f>'share-same'!I44-'share-same-add'!J44+'share-same-miss'!J44</f>
        <v>3</v>
      </c>
      <c r="J44" s="2">
        <f>'share-same'!J44-'share-same-add'!K44+'share-same-miss'!K44</f>
        <v>291</v>
      </c>
      <c r="K44" s="2">
        <f>'share-same'!K44-'share-same-add'!L44+'share-same-miss'!L44</f>
        <v>71</v>
      </c>
      <c r="L44" s="2">
        <f>'share-same'!L44-'share-same-add'!M44+'share-same-miss'!M44</f>
        <v>138</v>
      </c>
      <c r="M44" s="2">
        <f>'share-same'!M44-'share-same-add'!N44+'share-same-miss'!N44</f>
        <v>259</v>
      </c>
      <c r="N44" s="2">
        <f>'share-same'!N44-'share-same-add'!O44+'share-same-miss'!O44</f>
        <v>67</v>
      </c>
      <c r="O44" s="2">
        <f>'share-same'!O44-'share-same-add'!P44+'share-same-miss'!P44</f>
        <v>107</v>
      </c>
      <c r="P44" s="2"/>
      <c r="Q44" s="2">
        <f>'share-same'!Q44-'share-same-add'!R44+'share-same-miss'!R44</f>
        <v>0</v>
      </c>
      <c r="R44" s="2">
        <f>'share-same'!R44-'share-same-add'!S44+'share-same-miss'!S44</f>
        <v>2</v>
      </c>
      <c r="S44" s="2">
        <f>'share-same'!T44-'share-same-add'!T44+'share-same-miss'!T44</f>
        <v>0</v>
      </c>
    </row>
    <row r="45" spans="1:19" ht="14.25" thickBot="1" x14ac:dyDescent="0.2">
      <c r="A45" s="1" t="s">
        <v>4</v>
      </c>
      <c r="B45" s="2">
        <f>'share-same'!B45-'share-same-add'!B45+'share-same-miss'!B45</f>
        <v>0</v>
      </c>
      <c r="C45" s="2"/>
      <c r="D45" s="2"/>
      <c r="E45" s="2">
        <f>'share-same'!E45-'share-same-add'!E45+'share-same-miss'!E45</f>
        <v>0</v>
      </c>
      <c r="F45" s="2">
        <f>'share-same'!F45-'share-same-add'!G45+'share-same-miss'!G45</f>
        <v>0</v>
      </c>
      <c r="G45" s="2">
        <f>'share-same'!G45-'share-same-add'!H45+'share-same-miss'!H45</f>
        <v>0</v>
      </c>
      <c r="H45" s="2">
        <f>'share-same'!H45-'share-same-add'!I45+'share-same-miss'!I45</f>
        <v>0</v>
      </c>
      <c r="I45" s="2">
        <f>'share-same'!I45-'share-same-add'!J45+'share-same-miss'!J45</f>
        <v>0</v>
      </c>
      <c r="J45" s="2">
        <f>'share-same'!J45-'share-same-add'!K45+'share-same-miss'!K45</f>
        <v>0</v>
      </c>
      <c r="K45" s="2">
        <f>'share-same'!K45-'share-same-add'!L45+'share-same-miss'!L45</f>
        <v>0</v>
      </c>
      <c r="L45" s="2">
        <f>'share-same'!L45-'share-same-add'!M45+'share-same-miss'!M45</f>
        <v>0</v>
      </c>
      <c r="M45" s="2">
        <f>'share-same'!M45-'share-same-add'!N45+'share-same-miss'!N45</f>
        <v>0</v>
      </c>
      <c r="N45" s="2">
        <f>'share-same'!N45-'share-same-add'!O45+'share-same-miss'!O45</f>
        <v>0</v>
      </c>
      <c r="O45" s="2">
        <f>'share-same'!O45-'share-same-add'!P45+'share-same-miss'!P45</f>
        <v>0</v>
      </c>
      <c r="P45" s="2"/>
      <c r="Q45" s="2">
        <f>'share-same'!Q45-'share-same-add'!R45+'share-same-miss'!R45</f>
        <v>0</v>
      </c>
      <c r="R45" s="2">
        <f>'share-same'!R45-'share-same-add'!S45+'share-same-miss'!S45</f>
        <v>0</v>
      </c>
      <c r="S45" s="2">
        <f>'share-same'!T45-'share-same-add'!T45+'share-same-miss'!T45</f>
        <v>0</v>
      </c>
    </row>
    <row r="46" spans="1:19" ht="14.25" thickBot="1" x14ac:dyDescent="0.2">
      <c r="A46" s="1" t="s">
        <v>5</v>
      </c>
      <c r="B46" s="2">
        <f>'share-same'!B46-'share-same-add'!B46+'share-same-miss'!B46</f>
        <v>20</v>
      </c>
      <c r="C46" s="2"/>
      <c r="D46" s="2"/>
      <c r="E46" s="2">
        <f>'share-same'!E46-'share-same-add'!E46+'share-same-miss'!E46</f>
        <v>20</v>
      </c>
      <c r="F46" s="2">
        <f>'share-same'!F46-'share-same-add'!G46+'share-same-miss'!G46</f>
        <v>11</v>
      </c>
      <c r="G46" s="2">
        <f>'share-same'!G46-'share-same-add'!H46+'share-same-miss'!H46</f>
        <v>9</v>
      </c>
      <c r="H46" s="2">
        <f>'share-same'!H46-'share-same-add'!I46+'share-same-miss'!I46</f>
        <v>11</v>
      </c>
      <c r="I46" s="2">
        <f>'share-same'!I46-'share-same-add'!J46+'share-same-miss'!J46</f>
        <v>9</v>
      </c>
      <c r="J46" s="2">
        <f>'share-same'!J46-'share-same-add'!K46+'share-same-miss'!K46</f>
        <v>33</v>
      </c>
      <c r="K46" s="2">
        <f>'share-same'!K46-'share-same-add'!L46+'share-same-miss'!L46</f>
        <v>10</v>
      </c>
      <c r="L46" s="2">
        <f>'share-same'!L46-'share-same-add'!M46+'share-same-miss'!M46</f>
        <v>21</v>
      </c>
      <c r="M46" s="2">
        <f>'share-same'!M46-'share-same-add'!N46+'share-same-miss'!N46</f>
        <v>33</v>
      </c>
      <c r="N46" s="2">
        <f>'share-same'!N46-'share-same-add'!O46+'share-same-miss'!O46</f>
        <v>10</v>
      </c>
      <c r="O46" s="2">
        <f>'share-same'!O46-'share-same-add'!P46+'share-same-miss'!P46</f>
        <v>21</v>
      </c>
      <c r="P46" s="2"/>
      <c r="Q46" s="2">
        <f>'share-same'!Q46-'share-same-add'!R46+'share-same-miss'!R46</f>
        <v>0</v>
      </c>
      <c r="R46" s="2">
        <f>'share-same'!R46-'share-same-add'!S46+'share-same-miss'!S46</f>
        <v>4</v>
      </c>
      <c r="S46" s="2">
        <f>'share-same'!T46-'share-same-add'!T46+'share-same-miss'!T46</f>
        <v>0</v>
      </c>
    </row>
    <row r="47" spans="1:19" ht="14.25" thickBot="1" x14ac:dyDescent="0.2">
      <c r="A47" s="1" t="s">
        <v>6</v>
      </c>
      <c r="B47" s="2">
        <f>'share-same'!B47-'share-same-add'!B47+'share-same-miss'!B47</f>
        <v>0</v>
      </c>
      <c r="C47" s="2"/>
      <c r="D47" s="2"/>
      <c r="E47" s="2">
        <f>'share-same'!E47-'share-same-add'!E47+'share-same-miss'!E47</f>
        <v>0</v>
      </c>
      <c r="F47" s="2">
        <f>'share-same'!F47-'share-same-add'!G47+'share-same-miss'!G47</f>
        <v>0</v>
      </c>
      <c r="G47" s="2">
        <f>'share-same'!G47-'share-same-add'!H47+'share-same-miss'!H47</f>
        <v>0</v>
      </c>
      <c r="H47" s="2">
        <f>'share-same'!H47-'share-same-add'!I47+'share-same-miss'!I47</f>
        <v>0</v>
      </c>
      <c r="I47" s="2">
        <f>'share-same'!I47-'share-same-add'!J47+'share-same-miss'!J47</f>
        <v>0</v>
      </c>
      <c r="J47" s="2">
        <f>'share-same'!J47-'share-same-add'!K47+'share-same-miss'!K47</f>
        <v>0</v>
      </c>
      <c r="K47" s="2">
        <f>'share-same'!K47-'share-same-add'!L47+'share-same-miss'!L47</f>
        <v>0</v>
      </c>
      <c r="L47" s="2">
        <f>'share-same'!L47-'share-same-add'!M47+'share-same-miss'!M47</f>
        <v>0</v>
      </c>
      <c r="M47" s="2">
        <f>'share-same'!M47-'share-same-add'!N47+'share-same-miss'!N47</f>
        <v>0</v>
      </c>
      <c r="N47" s="2">
        <f>'share-same'!N47-'share-same-add'!O47+'share-same-miss'!O47</f>
        <v>0</v>
      </c>
      <c r="O47" s="2">
        <f>'share-same'!O47-'share-same-add'!P47+'share-same-miss'!P47</f>
        <v>0</v>
      </c>
      <c r="P47" s="2"/>
      <c r="Q47" s="2">
        <f>'share-same'!Q47-'share-same-add'!R47+'share-same-miss'!R47</f>
        <v>0</v>
      </c>
      <c r="R47" s="2">
        <f>'share-same'!R47-'share-same-add'!S47+'share-same-miss'!S47</f>
        <v>0</v>
      </c>
      <c r="S47" s="2">
        <f>'share-same'!T47-'share-same-add'!T47+'share-same-miss'!T47</f>
        <v>0</v>
      </c>
    </row>
    <row r="48" spans="1:19" ht="14.25" thickBot="1" x14ac:dyDescent="0.2">
      <c r="A48" s="1" t="s">
        <v>7</v>
      </c>
      <c r="B48" s="2">
        <f>'share-same'!B48-'share-same-add'!B48+'share-same-miss'!B48</f>
        <v>88</v>
      </c>
      <c r="C48" s="2"/>
      <c r="D48" s="2"/>
      <c r="E48" s="2">
        <f>'share-same'!E48-'share-same-add'!E48+'share-same-miss'!E48</f>
        <v>25</v>
      </c>
      <c r="F48" s="2">
        <f>'share-same'!F48-'share-same-add'!G48+'share-same-miss'!G48</f>
        <v>85</v>
      </c>
      <c r="G48" s="2">
        <f>'share-same'!G48-'share-same-add'!H48+'share-same-miss'!H48</f>
        <v>6</v>
      </c>
      <c r="H48" s="2">
        <f>'share-same'!H48-'share-same-add'!I48+'share-same-miss'!I48</f>
        <v>22</v>
      </c>
      <c r="I48" s="2">
        <f>'share-same'!I48-'share-same-add'!J48+'share-same-miss'!J48</f>
        <v>4</v>
      </c>
      <c r="J48" s="2">
        <f>'share-same'!J48-'share-same-add'!K48+'share-same-miss'!K48</f>
        <v>189</v>
      </c>
      <c r="K48" s="2">
        <f>'share-same'!K48-'share-same-add'!L48+'share-same-miss'!L48</f>
        <v>11</v>
      </c>
      <c r="L48" s="2">
        <f>'share-same'!L48-'share-same-add'!M48+'share-same-miss'!M48</f>
        <v>146</v>
      </c>
      <c r="M48" s="2">
        <f>'share-same'!M48-'share-same-add'!N48+'share-same-miss'!N48</f>
        <v>85</v>
      </c>
      <c r="N48" s="2">
        <f>'share-same'!N48-'share-same-add'!O48+'share-same-miss'!O48</f>
        <v>8</v>
      </c>
      <c r="O48" s="2">
        <f>'share-same'!O48-'share-same-add'!P48+'share-same-miss'!P48</f>
        <v>82</v>
      </c>
      <c r="P48" s="2"/>
      <c r="Q48" s="2">
        <f>'share-same'!Q48-'share-same-add'!R48+'share-same-miss'!R48</f>
        <v>1</v>
      </c>
      <c r="R48" s="2">
        <f>'share-same'!R48-'share-same-add'!S48+'share-same-miss'!S48</f>
        <v>3</v>
      </c>
      <c r="S48" s="2">
        <f>'share-same'!T48-'share-same-add'!T48+'share-same-miss'!T48</f>
        <v>0</v>
      </c>
    </row>
    <row r="49" spans="1:19" ht="14.25" thickBot="1" x14ac:dyDescent="0.2">
      <c r="A49" s="1" t="s">
        <v>8</v>
      </c>
      <c r="B49" s="2">
        <f>'share-same'!B49-'share-same-add'!B49+'share-same-miss'!B49</f>
        <v>12</v>
      </c>
      <c r="C49" s="2"/>
      <c r="D49" s="2"/>
      <c r="E49" s="2">
        <f>'share-same'!E49-'share-same-add'!E49+'share-same-miss'!E49</f>
        <v>7</v>
      </c>
      <c r="F49" s="2">
        <f>'share-same'!F49-'share-same-add'!G49+'share-same-miss'!G49</f>
        <v>5</v>
      </c>
      <c r="G49" s="2">
        <f>'share-same'!G49-'share-same-add'!H49+'share-same-miss'!H49</f>
        <v>9</v>
      </c>
      <c r="H49" s="2">
        <f>'share-same'!H49-'share-same-add'!I49+'share-same-miss'!I49</f>
        <v>4</v>
      </c>
      <c r="I49" s="2">
        <f>'share-same'!I49-'share-same-add'!J49+'share-same-miss'!J49</f>
        <v>5</v>
      </c>
      <c r="J49" s="2">
        <f>'share-same'!J49-'share-same-add'!K49+'share-same-miss'!K49</f>
        <v>16</v>
      </c>
      <c r="K49" s="2">
        <f>'share-same'!K49-'share-same-add'!L49+'share-same-miss'!L49</f>
        <v>19</v>
      </c>
      <c r="L49" s="2">
        <f>'share-same'!L49-'share-same-add'!M49+'share-same-miss'!M49</f>
        <v>20</v>
      </c>
      <c r="M49" s="2">
        <f>'share-same'!M49-'share-same-add'!N49+'share-same-miss'!N49</f>
        <v>8</v>
      </c>
      <c r="N49" s="2">
        <f>'share-same'!N49-'share-same-add'!O49+'share-same-miss'!O49</f>
        <v>14</v>
      </c>
      <c r="O49" s="2">
        <f>'share-same'!O49-'share-same-add'!P49+'share-same-miss'!P49</f>
        <v>13</v>
      </c>
      <c r="P49" s="2"/>
      <c r="Q49" s="2">
        <f>'share-same'!Q49-'share-same-add'!R49+'share-same-miss'!R49</f>
        <v>0</v>
      </c>
      <c r="R49" s="2">
        <f>'share-same'!R49-'share-same-add'!S49+'share-same-miss'!S49</f>
        <v>6</v>
      </c>
      <c r="S49" s="2">
        <f>'share-same'!T49-'share-same-add'!T49+'share-same-miss'!T49</f>
        <v>0</v>
      </c>
    </row>
    <row r="50" spans="1:19" ht="14.25" thickBot="1" x14ac:dyDescent="0.2">
      <c r="A50" s="1" t="s">
        <v>9</v>
      </c>
      <c r="B50" s="2">
        <f>'share-same'!B50-'share-same-add'!B50+'share-same-miss'!B50</f>
        <v>34</v>
      </c>
      <c r="C50" s="2"/>
      <c r="D50" s="2"/>
      <c r="E50" s="2">
        <f>'share-same'!E50-'share-same-add'!E50+'share-same-miss'!E50</f>
        <v>9</v>
      </c>
      <c r="F50" s="2">
        <f>'share-same'!F50-'share-same-add'!G50+'share-same-miss'!G50</f>
        <v>25</v>
      </c>
      <c r="G50" s="2">
        <f>'share-same'!G50-'share-same-add'!H50+'share-same-miss'!H50</f>
        <v>9</v>
      </c>
      <c r="H50" s="2">
        <f>'share-same'!H50-'share-same-add'!I50+'share-same-miss'!I50</f>
        <v>7</v>
      </c>
      <c r="I50" s="2">
        <f>'share-same'!I50-'share-same-add'!J50+'share-same-miss'!J50</f>
        <v>2</v>
      </c>
      <c r="J50" s="2">
        <f>'share-same'!J50-'share-same-add'!K50+'share-same-miss'!K50</f>
        <v>86</v>
      </c>
      <c r="K50" s="2">
        <f>'share-same'!K50-'share-same-add'!L50+'share-same-miss'!L50</f>
        <v>52</v>
      </c>
      <c r="L50" s="2">
        <f>'share-same'!L50-'share-same-add'!M50+'share-same-miss'!M50</f>
        <v>41</v>
      </c>
      <c r="M50" s="2">
        <f>'share-same'!M50-'share-same-add'!N50+'share-same-miss'!N50</f>
        <v>20</v>
      </c>
      <c r="N50" s="2">
        <f>'share-same'!N50-'share-same-add'!O50+'share-same-miss'!O50</f>
        <v>8</v>
      </c>
      <c r="O50" s="2">
        <f>'share-same'!O50-'share-same-add'!P50+'share-same-miss'!P50</f>
        <v>14</v>
      </c>
      <c r="P50" s="2"/>
      <c r="Q50" s="2">
        <f>'share-same'!Q50-'share-same-add'!R50+'share-same-miss'!R50</f>
        <v>0</v>
      </c>
      <c r="R50" s="2">
        <f>'share-same'!R50-'share-same-add'!S50+'share-same-miss'!S50</f>
        <v>1</v>
      </c>
      <c r="S50" s="2">
        <f>'share-same'!T50-'share-same-add'!T50+'share-same-miss'!T50</f>
        <v>0</v>
      </c>
    </row>
    <row r="51" spans="1:19" ht="14.25" thickBot="1" x14ac:dyDescent="0.2">
      <c r="A51" s="1" t="s">
        <v>10</v>
      </c>
      <c r="B51" s="2">
        <f>'share-same'!B51-'share-same-add'!B51+'share-same-miss'!B51</f>
        <v>0</v>
      </c>
      <c r="C51" s="2"/>
      <c r="D51" s="2"/>
      <c r="E51" s="2">
        <f>'share-same'!E51-'share-same-add'!E51+'share-same-miss'!E51</f>
        <v>0</v>
      </c>
      <c r="F51" s="2">
        <f>'share-same'!F51-'share-same-add'!G51+'share-same-miss'!G51</f>
        <v>0</v>
      </c>
      <c r="G51" s="2">
        <f>'share-same'!G51-'share-same-add'!H51+'share-same-miss'!H51</f>
        <v>0</v>
      </c>
      <c r="H51" s="2">
        <f>'share-same'!H51-'share-same-add'!I51+'share-same-miss'!I51</f>
        <v>0</v>
      </c>
      <c r="I51" s="2">
        <f>'share-same'!I51-'share-same-add'!J51+'share-same-miss'!J51</f>
        <v>0</v>
      </c>
      <c r="J51" s="2">
        <f>'share-same'!J51-'share-same-add'!K51+'share-same-miss'!K51</f>
        <v>0</v>
      </c>
      <c r="K51" s="2">
        <f>'share-same'!K51-'share-same-add'!L51+'share-same-miss'!L51</f>
        <v>0</v>
      </c>
      <c r="L51" s="2">
        <f>'share-same'!L51-'share-same-add'!M51+'share-same-miss'!M51</f>
        <v>0</v>
      </c>
      <c r="M51" s="2">
        <f>'share-same'!M51-'share-same-add'!N51+'share-same-miss'!N51</f>
        <v>0</v>
      </c>
      <c r="N51" s="2">
        <f>'share-same'!N51-'share-same-add'!O51+'share-same-miss'!O51</f>
        <v>0</v>
      </c>
      <c r="O51" s="2">
        <f>'share-same'!O51-'share-same-add'!P51+'share-same-miss'!P51</f>
        <v>0</v>
      </c>
      <c r="P51" s="2"/>
      <c r="Q51" s="2">
        <f>'share-same'!Q51-'share-same-add'!R51+'share-same-miss'!R51</f>
        <v>0</v>
      </c>
      <c r="R51" s="2">
        <f>'share-same'!R51-'share-same-add'!S51+'share-same-miss'!S51</f>
        <v>0</v>
      </c>
      <c r="S51" s="2">
        <f>'share-same'!T51-'share-same-add'!T51+'share-same-miss'!T51</f>
        <v>0</v>
      </c>
    </row>
    <row r="52" spans="1:19" ht="14.25" thickBot="1" x14ac:dyDescent="0.2">
      <c r="A52" s="1" t="s">
        <v>11</v>
      </c>
      <c r="B52" s="2">
        <f>'share-same'!B52-'share-same-add'!B52+'share-same-miss'!B52</f>
        <v>16</v>
      </c>
      <c r="C52" s="2"/>
      <c r="D52" s="2"/>
      <c r="E52" s="2">
        <f>'share-same'!E52-'share-same-add'!E52+'share-same-miss'!E52</f>
        <v>8</v>
      </c>
      <c r="F52" s="2">
        <f>'share-same'!F52-'share-same-add'!G52+'share-same-miss'!G52</f>
        <v>6</v>
      </c>
      <c r="G52" s="2">
        <f>'share-same'!G52-'share-same-add'!H52+'share-same-miss'!H52</f>
        <v>10</v>
      </c>
      <c r="H52" s="2">
        <f>'share-same'!H52-'share-same-add'!I52+'share-same-miss'!I52</f>
        <v>3</v>
      </c>
      <c r="I52" s="2">
        <f>'share-same'!I52-'share-same-add'!J52+'share-same-miss'!J52</f>
        <v>5</v>
      </c>
      <c r="J52" s="2">
        <f>'share-same'!J52-'share-same-add'!K52+'share-same-miss'!K52</f>
        <v>12</v>
      </c>
      <c r="K52" s="2">
        <f>'share-same'!K52-'share-same-add'!L52+'share-same-miss'!L52</f>
        <v>99</v>
      </c>
      <c r="L52" s="2">
        <f>'share-same'!L52-'share-same-add'!M52+'share-same-miss'!M52</f>
        <v>31</v>
      </c>
      <c r="M52" s="2">
        <f>'share-same'!M52-'share-same-add'!N52+'share-same-miss'!N52</f>
        <v>6</v>
      </c>
      <c r="N52" s="2">
        <f>'share-same'!N52-'share-same-add'!O52+'share-same-miss'!O52</f>
        <v>10</v>
      </c>
      <c r="O52" s="2">
        <f>'share-same'!O52-'share-same-add'!P52+'share-same-miss'!P52</f>
        <v>11</v>
      </c>
      <c r="P52" s="2"/>
      <c r="Q52" s="2">
        <f>'share-same'!Q52-'share-same-add'!R52+'share-same-miss'!R52</f>
        <v>0</v>
      </c>
      <c r="R52" s="2">
        <f>'share-same'!R52-'share-same-add'!S52+'share-same-miss'!S52</f>
        <v>1</v>
      </c>
      <c r="S52" s="2">
        <f>'share-same'!T52-'share-same-add'!T52+'share-same-miss'!T52</f>
        <v>0</v>
      </c>
    </row>
    <row r="53" spans="1:19" ht="14.25" thickBot="1" x14ac:dyDescent="0.2">
      <c r="A53" s="1" t="s">
        <v>12</v>
      </c>
      <c r="B53" s="2">
        <f>'share-same'!B53-'share-same-add'!B53+'share-same-miss'!B53</f>
        <v>0</v>
      </c>
      <c r="C53" s="2"/>
      <c r="D53" s="2"/>
      <c r="E53" s="2">
        <f>'share-same'!E53-'share-same-add'!E53+'share-same-miss'!E53</f>
        <v>0</v>
      </c>
      <c r="F53" s="2">
        <f>'share-same'!F53-'share-same-add'!G53+'share-same-miss'!G53</f>
        <v>0</v>
      </c>
      <c r="G53" s="2">
        <f>'share-same'!G53-'share-same-add'!H53+'share-same-miss'!H53</f>
        <v>0</v>
      </c>
      <c r="H53" s="2">
        <f>'share-same'!H53-'share-same-add'!I53+'share-same-miss'!I53</f>
        <v>0</v>
      </c>
      <c r="I53" s="2">
        <f>'share-same'!I53-'share-same-add'!J53+'share-same-miss'!J53</f>
        <v>0</v>
      </c>
      <c r="J53" s="2">
        <f>'share-same'!J53-'share-same-add'!K53+'share-same-miss'!K53</f>
        <v>0</v>
      </c>
      <c r="K53" s="2">
        <f>'share-same'!K53-'share-same-add'!L53+'share-same-miss'!L53</f>
        <v>0</v>
      </c>
      <c r="L53" s="2">
        <f>'share-same'!L53-'share-same-add'!M53+'share-same-miss'!M53</f>
        <v>0</v>
      </c>
      <c r="M53" s="2">
        <f>'share-same'!M53-'share-same-add'!N53+'share-same-miss'!N53</f>
        <v>0</v>
      </c>
      <c r="N53" s="2">
        <f>'share-same'!N53-'share-same-add'!O53+'share-same-miss'!O53</f>
        <v>0</v>
      </c>
      <c r="O53" s="2">
        <f>'share-same'!O53-'share-same-add'!P53+'share-same-miss'!P53</f>
        <v>0</v>
      </c>
      <c r="P53" s="2"/>
      <c r="Q53" s="2">
        <f>'share-same'!Q53-'share-same-add'!R53+'share-same-miss'!R53</f>
        <v>0</v>
      </c>
      <c r="R53" s="2">
        <f>'share-same'!R53-'share-same-add'!S53+'share-same-miss'!S53</f>
        <v>0</v>
      </c>
      <c r="S53" s="2">
        <f>'share-same'!T53-'share-same-add'!T53+'share-same-miss'!T53</f>
        <v>0</v>
      </c>
    </row>
    <row r="54" spans="1:19" ht="14.25" thickBot="1" x14ac:dyDescent="0.2">
      <c r="A54" s="3" t="s">
        <v>0</v>
      </c>
      <c r="B54" s="4">
        <f t="shared" ref="B54" si="7">SUM(B43:B53)</f>
        <v>215</v>
      </c>
      <c r="C54" s="4"/>
      <c r="D54" s="4"/>
      <c r="E54" s="4">
        <f>SUM(E43:E53)</f>
        <v>90</v>
      </c>
      <c r="F54" s="4">
        <f t="shared" ref="F54:O54" si="8">SUM(F43:F53)</f>
        <v>173</v>
      </c>
      <c r="G54" s="4">
        <f t="shared" si="8"/>
        <v>48</v>
      </c>
      <c r="H54" s="4">
        <f t="shared" si="8"/>
        <v>65</v>
      </c>
      <c r="I54" s="4">
        <f t="shared" si="8"/>
        <v>29</v>
      </c>
      <c r="J54" s="4">
        <f t="shared" si="8"/>
        <v>627</v>
      </c>
      <c r="K54" s="4">
        <f t="shared" si="8"/>
        <v>263</v>
      </c>
      <c r="L54" s="4">
        <f t="shared" si="8"/>
        <v>398</v>
      </c>
      <c r="M54" s="4">
        <f t="shared" si="8"/>
        <v>411</v>
      </c>
      <c r="N54" s="4">
        <f t="shared" si="8"/>
        <v>118</v>
      </c>
      <c r="O54" s="4">
        <f t="shared" si="8"/>
        <v>249</v>
      </c>
      <c r="P54" s="4"/>
      <c r="Q54" s="4">
        <f t="shared" ref="Q54:R54" si="9">SUM(Q43:Q53)</f>
        <v>1</v>
      </c>
      <c r="R54" s="4">
        <f t="shared" si="9"/>
        <v>17</v>
      </c>
      <c r="S54" s="4">
        <f t="shared" ref="S54" si="10">SUM(S43:S53)</f>
        <v>0</v>
      </c>
    </row>
    <row r="61" spans="1:19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</row>
    <row r="62" spans="1:19" ht="27" x14ac:dyDescent="0.15">
      <c r="A62" s="108"/>
      <c r="B62" s="6" t="s">
        <v>13</v>
      </c>
      <c r="C62" s="6"/>
      <c r="D62" s="6"/>
      <c r="E62" s="7" t="s">
        <v>14</v>
      </c>
      <c r="F62" s="7" t="s">
        <v>15</v>
      </c>
      <c r="G62" s="7" t="s">
        <v>16</v>
      </c>
      <c r="H62" s="7" t="s">
        <v>17</v>
      </c>
      <c r="I62" s="7" t="s">
        <v>18</v>
      </c>
      <c r="J62" s="7" t="s">
        <v>20</v>
      </c>
      <c r="K62" s="7" t="s">
        <v>19</v>
      </c>
      <c r="L62" s="7" t="s">
        <v>21</v>
      </c>
      <c r="M62" s="7" t="s">
        <v>22</v>
      </c>
      <c r="N62" s="7" t="s">
        <v>23</v>
      </c>
      <c r="O62" s="7" t="s">
        <v>24</v>
      </c>
      <c r="P62" s="7"/>
      <c r="Q62" s="7" t="s">
        <v>25</v>
      </c>
      <c r="R62" s="7" t="s">
        <v>26</v>
      </c>
      <c r="S62" s="7" t="s">
        <v>131</v>
      </c>
    </row>
    <row r="63" spans="1:19" ht="14.25" thickBot="1" x14ac:dyDescent="0.2">
      <c r="A63" s="1" t="s">
        <v>2</v>
      </c>
      <c r="B63" s="2">
        <f>'share-same'!B63-'share-same-add'!B63+'share-same-miss'!B63</f>
        <v>0</v>
      </c>
      <c r="C63" s="2"/>
      <c r="D63" s="2"/>
      <c r="E63" s="2">
        <f>'share-same'!E63-'share-same-add'!E63+'share-same-miss'!E63</f>
        <v>0</v>
      </c>
      <c r="F63" s="2">
        <f>'share-same'!F63-'share-same-add'!G63+'share-same-miss'!G63</f>
        <v>0</v>
      </c>
      <c r="G63" s="2">
        <f>'share-same'!G63-'share-same-add'!H63+'share-same-miss'!H63</f>
        <v>0</v>
      </c>
      <c r="H63" s="2">
        <f>'share-same'!H63-'share-same-add'!I63+'share-same-miss'!I63</f>
        <v>0</v>
      </c>
      <c r="I63" s="2">
        <f>'share-same'!I63-'share-same-add'!J63+'share-same-miss'!J63</f>
        <v>0</v>
      </c>
      <c r="J63" s="2">
        <f>'share-same'!J63-'share-same-add'!K63+'share-same-miss'!K63</f>
        <v>0</v>
      </c>
      <c r="K63" s="2">
        <f>'share-same'!K63-'share-same-add'!L63+'share-same-miss'!L63</f>
        <v>0</v>
      </c>
      <c r="L63" s="2">
        <f>'share-same'!L63-'share-same-add'!M63+'share-same-miss'!M63</f>
        <v>0</v>
      </c>
      <c r="M63" s="2">
        <f>'share-same'!M63-'share-same-add'!N63+'share-same-miss'!N63</f>
        <v>0</v>
      </c>
      <c r="N63" s="2">
        <f>'share-same'!N63-'share-same-add'!O63+'share-same-miss'!O63</f>
        <v>0</v>
      </c>
      <c r="O63" s="2">
        <f>'share-same'!O63-'share-same-add'!P63+'share-same-miss'!P63</f>
        <v>0</v>
      </c>
      <c r="P63" s="2"/>
      <c r="Q63" s="2">
        <f>'share-same'!Q63-'share-same-add'!R63+'share-same-miss'!R63</f>
        <v>0</v>
      </c>
      <c r="R63" s="2">
        <f>'share-same'!R63-'share-same-add'!S63+'share-same-miss'!S63</f>
        <v>0</v>
      </c>
      <c r="S63" s="2">
        <f>'share-same'!T63-'share-same-add'!T63+'share-same-miss'!T63</f>
        <v>0</v>
      </c>
    </row>
    <row r="64" spans="1:19" ht="14.25" thickBot="1" x14ac:dyDescent="0.2">
      <c r="A64" s="1" t="s">
        <v>3</v>
      </c>
      <c r="B64" s="2">
        <f>'share-same'!B64-'share-same-add'!B64+'share-same-miss'!B64</f>
        <v>13</v>
      </c>
      <c r="C64" s="2"/>
      <c r="D64" s="2"/>
      <c r="E64" s="2">
        <f>'share-same'!E64-'share-same-add'!E64+'share-same-miss'!E64</f>
        <v>13</v>
      </c>
      <c r="F64" s="2">
        <f>'share-same'!F64-'share-same-add'!G64+'share-same-miss'!G64</f>
        <v>10</v>
      </c>
      <c r="G64" s="2">
        <f>'share-same'!G64-'share-same-add'!H64+'share-same-miss'!H64</f>
        <v>5</v>
      </c>
      <c r="H64" s="2">
        <f>'share-same'!H64-'share-same-add'!I64+'share-same-miss'!I64</f>
        <v>10</v>
      </c>
      <c r="I64" s="2">
        <f>'share-same'!I64-'share-same-add'!J64+'share-same-miss'!J64</f>
        <v>5</v>
      </c>
      <c r="J64" s="2">
        <f>'share-same'!J64-'share-same-add'!K64+'share-same-miss'!K64</f>
        <v>185</v>
      </c>
      <c r="K64" s="2">
        <f>'share-same'!K64-'share-same-add'!L64+'share-same-miss'!L64</f>
        <v>57</v>
      </c>
      <c r="L64" s="2">
        <f>'share-same'!L64-'share-same-add'!M64+'share-same-miss'!M64</f>
        <v>103</v>
      </c>
      <c r="M64" s="2">
        <f>'share-same'!M64-'share-same-add'!N64+'share-same-miss'!N64</f>
        <v>185</v>
      </c>
      <c r="N64" s="2">
        <f>'share-same'!N64-'share-same-add'!O64+'share-same-miss'!O64</f>
        <v>57</v>
      </c>
      <c r="O64" s="2">
        <f>'share-same'!O64-'share-same-add'!P64+'share-same-miss'!P64</f>
        <v>103</v>
      </c>
      <c r="P64" s="2"/>
      <c r="Q64" s="2">
        <f>'share-same'!Q64-'share-same-add'!R64+'share-same-miss'!R64</f>
        <v>0</v>
      </c>
      <c r="R64" s="2">
        <f>'share-same'!R64-'share-same-add'!S64+'share-same-miss'!S64</f>
        <v>9</v>
      </c>
      <c r="S64" s="2">
        <f>'share-same'!T64-'share-same-add'!T64+'share-same-miss'!T64</f>
        <v>0</v>
      </c>
    </row>
    <row r="65" spans="1:19" ht="14.25" thickBot="1" x14ac:dyDescent="0.2">
      <c r="A65" s="1" t="s">
        <v>4</v>
      </c>
      <c r="B65" s="2">
        <f>'share-same'!B65-'share-same-add'!B65+'share-same-miss'!B65</f>
        <v>0</v>
      </c>
      <c r="C65" s="2"/>
      <c r="D65" s="2"/>
      <c r="E65" s="2">
        <f>'share-same'!E65-'share-same-add'!E65+'share-same-miss'!E65</f>
        <v>0</v>
      </c>
      <c r="F65" s="2">
        <f>'share-same'!F65-'share-same-add'!G65+'share-same-miss'!G65</f>
        <v>0</v>
      </c>
      <c r="G65" s="2">
        <f>'share-same'!G65-'share-same-add'!H65+'share-same-miss'!H65</f>
        <v>0</v>
      </c>
      <c r="H65" s="2">
        <f>'share-same'!H65-'share-same-add'!I65+'share-same-miss'!I65</f>
        <v>0</v>
      </c>
      <c r="I65" s="2">
        <f>'share-same'!I65-'share-same-add'!J65+'share-same-miss'!J65</f>
        <v>0</v>
      </c>
      <c r="J65" s="2">
        <f>'share-same'!J65-'share-same-add'!K65+'share-same-miss'!K65</f>
        <v>0</v>
      </c>
      <c r="K65" s="2">
        <f>'share-same'!K65-'share-same-add'!L65+'share-same-miss'!L65</f>
        <v>0</v>
      </c>
      <c r="L65" s="2">
        <f>'share-same'!L65-'share-same-add'!M65+'share-same-miss'!M65</f>
        <v>0</v>
      </c>
      <c r="M65" s="2">
        <f>'share-same'!M65-'share-same-add'!N65+'share-same-miss'!N65</f>
        <v>0</v>
      </c>
      <c r="N65" s="2">
        <f>'share-same'!N65-'share-same-add'!O65+'share-same-miss'!O65</f>
        <v>0</v>
      </c>
      <c r="O65" s="2">
        <f>'share-same'!O65-'share-same-add'!P65+'share-same-miss'!P65</f>
        <v>0</v>
      </c>
      <c r="P65" s="2"/>
      <c r="Q65" s="2">
        <f>'share-same'!Q65-'share-same-add'!R65+'share-same-miss'!R65</f>
        <v>0</v>
      </c>
      <c r="R65" s="2">
        <f>'share-same'!R65-'share-same-add'!S65+'share-same-miss'!S65</f>
        <v>0</v>
      </c>
      <c r="S65" s="2">
        <f>'share-same'!T65-'share-same-add'!T65+'share-same-miss'!T65</f>
        <v>0</v>
      </c>
    </row>
    <row r="66" spans="1:19" ht="14.25" thickBot="1" x14ac:dyDescent="0.2">
      <c r="A66" s="1" t="s">
        <v>5</v>
      </c>
      <c r="B66" s="2">
        <f>'share-same'!B66-'share-same-add'!B66+'share-same-miss'!B66</f>
        <v>26</v>
      </c>
      <c r="C66" s="2"/>
      <c r="D66" s="2"/>
      <c r="E66" s="2">
        <f>'share-same'!E66-'share-same-add'!E66+'share-same-miss'!E66</f>
        <v>20</v>
      </c>
      <c r="F66" s="2">
        <f>'share-same'!F66-'share-same-add'!G66+'share-same-miss'!G66</f>
        <v>19</v>
      </c>
      <c r="G66" s="2">
        <f>'share-same'!G66-'share-same-add'!H66+'share-same-miss'!H66</f>
        <v>8</v>
      </c>
      <c r="H66" s="2">
        <f>'share-same'!H66-'share-same-add'!I66+'share-same-miss'!I66</f>
        <v>15</v>
      </c>
      <c r="I66" s="2">
        <f>'share-same'!I66-'share-same-add'!J66+'share-same-miss'!J66</f>
        <v>6</v>
      </c>
      <c r="J66" s="2">
        <f>'share-same'!J66-'share-same-add'!K66+'share-same-miss'!K66</f>
        <v>40</v>
      </c>
      <c r="K66" s="2">
        <f>'share-same'!K66-'share-same-add'!L66+'share-same-miss'!L66</f>
        <v>17</v>
      </c>
      <c r="L66" s="2">
        <f>'share-same'!L66-'share-same-add'!M66+'share-same-miss'!M66</f>
        <v>36</v>
      </c>
      <c r="M66" s="2">
        <f>'share-same'!M66-'share-same-add'!N66+'share-same-miss'!N66</f>
        <v>32</v>
      </c>
      <c r="N66" s="2">
        <f>'share-same'!N66-'share-same-add'!O66+'share-same-miss'!O66</f>
        <v>15</v>
      </c>
      <c r="O66" s="2">
        <f>'share-same'!O66-'share-same-add'!P66+'share-same-miss'!P66</f>
        <v>30</v>
      </c>
      <c r="P66" s="2"/>
      <c r="Q66" s="2">
        <f>'share-same'!Q66-'share-same-add'!R66+'share-same-miss'!R66</f>
        <v>0</v>
      </c>
      <c r="R66" s="2">
        <f>'share-same'!R66-'share-same-add'!S66+'share-same-miss'!S66</f>
        <v>2</v>
      </c>
      <c r="S66" s="2">
        <f>'share-same'!T66-'share-same-add'!T66+'share-same-miss'!T66</f>
        <v>0</v>
      </c>
    </row>
    <row r="67" spans="1:19" ht="14.25" thickBot="1" x14ac:dyDescent="0.2">
      <c r="A67" s="1" t="s">
        <v>6</v>
      </c>
      <c r="B67" s="2">
        <f>'share-same'!B67-'share-same-add'!B67+'share-same-miss'!B67</f>
        <v>0</v>
      </c>
      <c r="C67" s="2"/>
      <c r="D67" s="2"/>
      <c r="E67" s="2">
        <f>'share-same'!E67-'share-same-add'!E67+'share-same-miss'!E67</f>
        <v>0</v>
      </c>
      <c r="F67" s="2">
        <f>'share-same'!F67-'share-same-add'!G67+'share-same-miss'!G67</f>
        <v>0</v>
      </c>
      <c r="G67" s="2">
        <f>'share-same'!G67-'share-same-add'!H67+'share-same-miss'!H67</f>
        <v>0</v>
      </c>
      <c r="H67" s="2">
        <f>'share-same'!H67-'share-same-add'!I67+'share-same-miss'!I67</f>
        <v>0</v>
      </c>
      <c r="I67" s="2">
        <f>'share-same'!I67-'share-same-add'!J67+'share-same-miss'!J67</f>
        <v>0</v>
      </c>
      <c r="J67" s="2">
        <f>'share-same'!J67-'share-same-add'!K67+'share-same-miss'!K67</f>
        <v>0</v>
      </c>
      <c r="K67" s="2">
        <f>'share-same'!K67-'share-same-add'!L67+'share-same-miss'!L67</f>
        <v>0</v>
      </c>
      <c r="L67" s="2">
        <f>'share-same'!L67-'share-same-add'!M67+'share-same-miss'!M67</f>
        <v>0</v>
      </c>
      <c r="M67" s="2">
        <f>'share-same'!M67-'share-same-add'!N67+'share-same-miss'!N67</f>
        <v>0</v>
      </c>
      <c r="N67" s="2">
        <f>'share-same'!N67-'share-same-add'!O67+'share-same-miss'!O67</f>
        <v>0</v>
      </c>
      <c r="O67" s="2">
        <f>'share-same'!O67-'share-same-add'!P67+'share-same-miss'!P67</f>
        <v>0</v>
      </c>
      <c r="P67" s="2"/>
      <c r="Q67" s="2">
        <f>'share-same'!Q67-'share-same-add'!R67+'share-same-miss'!R67</f>
        <v>0</v>
      </c>
      <c r="R67" s="2">
        <f>'share-same'!R67-'share-same-add'!S67+'share-same-miss'!S67</f>
        <v>0</v>
      </c>
      <c r="S67" s="2">
        <f>'share-same'!T67-'share-same-add'!T67+'share-same-miss'!T67</f>
        <v>0</v>
      </c>
    </row>
    <row r="68" spans="1:19" ht="14.25" thickBot="1" x14ac:dyDescent="0.2">
      <c r="A68" s="1" t="s">
        <v>7</v>
      </c>
      <c r="B68" s="2">
        <f>'share-same'!B68-'share-same-add'!B68+'share-same-miss'!B68</f>
        <v>8</v>
      </c>
      <c r="C68" s="2"/>
      <c r="D68" s="2"/>
      <c r="E68" s="2">
        <f>'share-same'!E68-'share-same-add'!E68+'share-same-miss'!E68</f>
        <v>7</v>
      </c>
      <c r="F68" s="2">
        <f>'share-same'!F68-'share-same-add'!G68+'share-same-miss'!G68</f>
        <v>2</v>
      </c>
      <c r="G68" s="2">
        <f>'share-same'!G68-'share-same-add'!H68+'share-same-miss'!H68</f>
        <v>6</v>
      </c>
      <c r="H68" s="2">
        <f>'share-same'!H68-'share-same-add'!I68+'share-same-miss'!I68</f>
        <v>1</v>
      </c>
      <c r="I68" s="2">
        <f>'share-same'!I68-'share-same-add'!J68+'share-same-miss'!J68</f>
        <v>6</v>
      </c>
      <c r="J68" s="2">
        <f>'share-same'!J68-'share-same-add'!K68+'share-same-miss'!K68</f>
        <v>8</v>
      </c>
      <c r="K68" s="2">
        <f>'share-same'!K68-'share-same-add'!L68+'share-same-miss'!L68</f>
        <v>12</v>
      </c>
      <c r="L68" s="2">
        <f>'share-same'!L68-'share-same-add'!M68+'share-same-miss'!M68</f>
        <v>10</v>
      </c>
      <c r="M68" s="2">
        <f>'share-same'!M68-'share-same-add'!N68+'share-same-miss'!N68</f>
        <v>1</v>
      </c>
      <c r="N68" s="2">
        <f>'share-same'!N68-'share-same-add'!O68+'share-same-miss'!O68</f>
        <v>2</v>
      </c>
      <c r="O68" s="2">
        <f>'share-same'!O68-'share-same-add'!P68+'share-same-miss'!P68</f>
        <v>3</v>
      </c>
      <c r="P68" s="2"/>
      <c r="Q68" s="2">
        <f>'share-same'!Q68-'share-same-add'!R68+'share-same-miss'!R68</f>
        <v>5</v>
      </c>
      <c r="R68" s="2">
        <f>'share-same'!R68-'share-same-add'!S68+'share-same-miss'!S68</f>
        <v>2</v>
      </c>
      <c r="S68" s="2">
        <f>'share-same'!T68-'share-same-add'!T68+'share-same-miss'!T68</f>
        <v>0</v>
      </c>
    </row>
    <row r="69" spans="1:19" ht="14.25" thickBot="1" x14ac:dyDescent="0.2">
      <c r="A69" s="1" t="s">
        <v>8</v>
      </c>
      <c r="B69" s="2">
        <f>'share-same'!B69-'share-same-add'!B69+'share-same-miss'!B69</f>
        <v>4</v>
      </c>
      <c r="C69" s="2"/>
      <c r="D69" s="2"/>
      <c r="E69" s="2">
        <f>'share-same'!E69-'share-same-add'!E69+'share-same-miss'!E69</f>
        <v>3</v>
      </c>
      <c r="F69" s="2">
        <f>'share-same'!F69-'share-same-add'!G69+'share-same-miss'!G69</f>
        <v>1</v>
      </c>
      <c r="G69" s="2">
        <f>'share-same'!G69-'share-same-add'!H69+'share-same-miss'!H69</f>
        <v>3</v>
      </c>
      <c r="H69" s="2">
        <f>'share-same'!H69-'share-same-add'!I69+'share-same-miss'!I69</f>
        <v>0</v>
      </c>
      <c r="I69" s="2">
        <f>'share-same'!I69-'share-same-add'!J69+'share-same-miss'!J69</f>
        <v>3</v>
      </c>
      <c r="J69" s="2">
        <f>'share-same'!J69-'share-same-add'!K69+'share-same-miss'!K69</f>
        <v>8</v>
      </c>
      <c r="K69" s="2">
        <f>'share-same'!K69-'share-same-add'!L69+'share-same-miss'!L69</f>
        <v>4</v>
      </c>
      <c r="L69" s="2">
        <f>'share-same'!L69-'share-same-add'!M69+'share-same-miss'!M69</f>
        <v>7</v>
      </c>
      <c r="M69" s="2">
        <f>'share-same'!M69-'share-same-add'!N69+'share-same-miss'!N69</f>
        <v>0</v>
      </c>
      <c r="N69" s="2">
        <f>'share-same'!N69-'share-same-add'!O69+'share-same-miss'!O69</f>
        <v>4</v>
      </c>
      <c r="O69" s="2">
        <f>'share-same'!O69-'share-same-add'!P69+'share-same-miss'!P69</f>
        <v>4</v>
      </c>
      <c r="P69" s="2"/>
      <c r="Q69" s="2">
        <f>'share-same'!Q69-'share-same-add'!R69+'share-same-miss'!R69</f>
        <v>0</v>
      </c>
      <c r="R69" s="2">
        <f>'share-same'!R69-'share-same-add'!S69+'share-same-miss'!S69</f>
        <v>0</v>
      </c>
      <c r="S69" s="2">
        <f>'share-same'!T69-'share-same-add'!T69+'share-same-miss'!T69</f>
        <v>0</v>
      </c>
    </row>
    <row r="70" spans="1:19" ht="14.25" thickBot="1" x14ac:dyDescent="0.2">
      <c r="A70" s="1" t="s">
        <v>9</v>
      </c>
      <c r="B70" s="2">
        <f>'share-same'!B70-'share-same-add'!B70+'share-same-miss'!B70</f>
        <v>25</v>
      </c>
      <c r="C70" s="2"/>
      <c r="D70" s="2"/>
      <c r="E70" s="2">
        <f>'share-same'!E70-'share-same-add'!E70+'share-same-miss'!E70</f>
        <v>7</v>
      </c>
      <c r="F70" s="2">
        <f>'share-same'!F70-'share-same-add'!G70+'share-same-miss'!G70</f>
        <v>13</v>
      </c>
      <c r="G70" s="2">
        <f>'share-same'!G70-'share-same-add'!H70+'share-same-miss'!H70</f>
        <v>14</v>
      </c>
      <c r="H70" s="2">
        <f>'share-same'!H70-'share-same-add'!I70+'share-same-miss'!I70</f>
        <v>5</v>
      </c>
      <c r="I70" s="2">
        <f>'share-same'!I70-'share-same-add'!J70+'share-same-miss'!J70</f>
        <v>2</v>
      </c>
      <c r="J70" s="2">
        <f>'share-same'!J70-'share-same-add'!K70+'share-same-miss'!K70</f>
        <v>93</v>
      </c>
      <c r="K70" s="2">
        <f>'share-same'!K70-'share-same-add'!L70+'share-same-miss'!L70</f>
        <v>16</v>
      </c>
      <c r="L70" s="2">
        <f>'share-same'!L70-'share-same-add'!M70+'share-same-miss'!M70</f>
        <v>61</v>
      </c>
      <c r="M70" s="2">
        <f>'share-same'!M70-'share-same-add'!N70+'share-same-miss'!N70</f>
        <v>81</v>
      </c>
      <c r="N70" s="2">
        <f>'share-same'!N70-'share-same-add'!O70+'share-same-miss'!O70</f>
        <v>2</v>
      </c>
      <c r="O70" s="2">
        <f>'share-same'!O70-'share-same-add'!P70+'share-same-miss'!P70</f>
        <v>37</v>
      </c>
      <c r="P70" s="2"/>
      <c r="Q70" s="2">
        <f>'share-same'!Q70-'share-same-add'!R70+'share-same-miss'!R70</f>
        <v>0</v>
      </c>
      <c r="R70" s="2">
        <f>'share-same'!R70-'share-same-add'!S70+'share-same-miss'!S70</f>
        <v>2</v>
      </c>
      <c r="S70" s="2">
        <f>'share-same'!T70-'share-same-add'!T70+'share-same-miss'!T70</f>
        <v>0</v>
      </c>
    </row>
    <row r="71" spans="1:19" ht="14.25" thickBot="1" x14ac:dyDescent="0.2">
      <c r="A71" s="1" t="s">
        <v>10</v>
      </c>
      <c r="B71" s="2">
        <f>'share-same'!B71-'share-same-add'!B71+'share-same-miss'!B71</f>
        <v>0</v>
      </c>
      <c r="C71" s="2"/>
      <c r="D71" s="2"/>
      <c r="E71" s="2">
        <f>'share-same'!E71-'share-same-add'!E71+'share-same-miss'!E71</f>
        <v>0</v>
      </c>
      <c r="F71" s="2">
        <f>'share-same'!F71-'share-same-add'!G71+'share-same-miss'!G71</f>
        <v>0</v>
      </c>
      <c r="G71" s="2">
        <f>'share-same'!G71-'share-same-add'!H71+'share-same-miss'!H71</f>
        <v>0</v>
      </c>
      <c r="H71" s="2">
        <f>'share-same'!H71-'share-same-add'!I71+'share-same-miss'!I71</f>
        <v>0</v>
      </c>
      <c r="I71" s="2">
        <f>'share-same'!I71-'share-same-add'!J71+'share-same-miss'!J71</f>
        <v>0</v>
      </c>
      <c r="J71" s="2">
        <f>'share-same'!J71-'share-same-add'!K71+'share-same-miss'!K71</f>
        <v>0</v>
      </c>
      <c r="K71" s="2">
        <f>'share-same'!K71-'share-same-add'!L71+'share-same-miss'!L71</f>
        <v>0</v>
      </c>
      <c r="L71" s="2">
        <f>'share-same'!L71-'share-same-add'!M71+'share-same-miss'!M71</f>
        <v>0</v>
      </c>
      <c r="M71" s="2">
        <f>'share-same'!M71-'share-same-add'!N71+'share-same-miss'!N71</f>
        <v>0</v>
      </c>
      <c r="N71" s="2">
        <f>'share-same'!N71-'share-same-add'!O71+'share-same-miss'!O71</f>
        <v>0</v>
      </c>
      <c r="O71" s="2">
        <f>'share-same'!O71-'share-same-add'!P71+'share-same-miss'!P71</f>
        <v>0</v>
      </c>
      <c r="P71" s="2"/>
      <c r="Q71" s="2">
        <f>'share-same'!Q71-'share-same-add'!R71+'share-same-miss'!R71</f>
        <v>0</v>
      </c>
      <c r="R71" s="2">
        <f>'share-same'!R71-'share-same-add'!S71+'share-same-miss'!S71</f>
        <v>0</v>
      </c>
      <c r="S71" s="2">
        <f>'share-same'!T71-'share-same-add'!T71+'share-same-miss'!T71</f>
        <v>0</v>
      </c>
    </row>
    <row r="72" spans="1:19" ht="14.25" thickBot="1" x14ac:dyDescent="0.2">
      <c r="A72" s="1" t="s">
        <v>11</v>
      </c>
      <c r="B72" s="2">
        <f>'share-same'!B72-'share-same-add'!B72+'share-same-miss'!B72</f>
        <v>43</v>
      </c>
      <c r="C72" s="2"/>
      <c r="D72" s="2"/>
      <c r="E72" s="2">
        <f>'share-same'!E72-'share-same-add'!E72+'share-same-miss'!E72</f>
        <v>0</v>
      </c>
      <c r="F72" s="2">
        <f>'share-same'!F72-'share-same-add'!G72+'share-same-miss'!G72</f>
        <v>39</v>
      </c>
      <c r="G72" s="2">
        <f>'share-same'!G72-'share-same-add'!H72+'share-same-miss'!H72</f>
        <v>4</v>
      </c>
      <c r="H72" s="2">
        <f>'share-same'!H72-'share-same-add'!I72+'share-same-miss'!I72</f>
        <v>0</v>
      </c>
      <c r="I72" s="2">
        <f>'share-same'!I72-'share-same-add'!J72+'share-same-miss'!J72</f>
        <v>0</v>
      </c>
      <c r="J72" s="2">
        <f>'share-same'!J72-'share-same-add'!K72+'share-same-miss'!K72</f>
        <v>78</v>
      </c>
      <c r="K72" s="2">
        <f>'share-same'!K72-'share-same-add'!L72+'share-same-miss'!L72</f>
        <v>26</v>
      </c>
      <c r="L72" s="2">
        <f>'share-same'!L72-'share-same-add'!M72+'share-same-miss'!M72</f>
        <v>104</v>
      </c>
      <c r="M72" s="2">
        <f>'share-same'!M72-'share-same-add'!N72+'share-same-miss'!N72</f>
        <v>0</v>
      </c>
      <c r="N72" s="2">
        <f>'share-same'!N72-'share-same-add'!O72+'share-same-miss'!O72</f>
        <v>0</v>
      </c>
      <c r="O72" s="2">
        <f>'share-same'!O72-'share-same-add'!P72+'share-same-miss'!P72</f>
        <v>0</v>
      </c>
      <c r="P72" s="2"/>
      <c r="Q72" s="2">
        <f>'share-same'!Q72-'share-same-add'!R72+'share-same-miss'!R72</f>
        <v>0</v>
      </c>
      <c r="R72" s="2">
        <f>'share-same'!R72-'share-same-add'!S72+'share-same-miss'!S72</f>
        <v>0</v>
      </c>
      <c r="S72" s="2">
        <f>'share-same'!T72-'share-same-add'!T72+'share-same-miss'!T72</f>
        <v>0</v>
      </c>
    </row>
    <row r="73" spans="1:19" ht="14.25" thickBot="1" x14ac:dyDescent="0.2">
      <c r="A73" s="1" t="s">
        <v>12</v>
      </c>
      <c r="B73" s="2">
        <f>'share-same'!B73-'share-same-add'!B73+'share-same-miss'!B73</f>
        <v>0</v>
      </c>
      <c r="C73" s="2"/>
      <c r="D73" s="2"/>
      <c r="E73" s="2">
        <f>'share-same'!E73-'share-same-add'!E73+'share-same-miss'!E73</f>
        <v>0</v>
      </c>
      <c r="F73" s="2">
        <f>'share-same'!F73-'share-same-add'!G73+'share-same-miss'!G73</f>
        <v>0</v>
      </c>
      <c r="G73" s="2">
        <f>'share-same'!G73-'share-same-add'!H73+'share-same-miss'!H73</f>
        <v>0</v>
      </c>
      <c r="H73" s="2">
        <f>'share-same'!H73-'share-same-add'!I73+'share-same-miss'!I73</f>
        <v>0</v>
      </c>
      <c r="I73" s="2">
        <f>'share-same'!I73-'share-same-add'!J73+'share-same-miss'!J73</f>
        <v>0</v>
      </c>
      <c r="J73" s="2">
        <f>'share-same'!J73-'share-same-add'!K73+'share-same-miss'!K73</f>
        <v>0</v>
      </c>
      <c r="K73" s="2">
        <f>'share-same'!K73-'share-same-add'!L73+'share-same-miss'!L73</f>
        <v>0</v>
      </c>
      <c r="L73" s="2">
        <f>'share-same'!L73-'share-same-add'!M73+'share-same-miss'!M73</f>
        <v>0</v>
      </c>
      <c r="M73" s="2">
        <f>'share-same'!M73-'share-same-add'!N73+'share-same-miss'!N73</f>
        <v>0</v>
      </c>
      <c r="N73" s="2">
        <f>'share-same'!N73-'share-same-add'!O73+'share-same-miss'!O73</f>
        <v>0</v>
      </c>
      <c r="O73" s="2">
        <f>'share-same'!O73-'share-same-add'!P73+'share-same-miss'!P73</f>
        <v>0</v>
      </c>
      <c r="P73" s="2"/>
      <c r="Q73" s="2">
        <f>'share-same'!Q73-'share-same-add'!R73+'share-same-miss'!R73</f>
        <v>0</v>
      </c>
      <c r="R73" s="2">
        <f>'share-same'!R73-'share-same-add'!S73+'share-same-miss'!S73</f>
        <v>0</v>
      </c>
      <c r="S73" s="2">
        <f>'share-same'!T73-'share-same-add'!T73+'share-same-miss'!T73</f>
        <v>0</v>
      </c>
    </row>
    <row r="74" spans="1:19" ht="14.25" thickBot="1" x14ac:dyDescent="0.2">
      <c r="A74" s="3" t="s">
        <v>0</v>
      </c>
      <c r="B74" s="4">
        <f t="shared" ref="B74" si="11">SUM(B63:B73)</f>
        <v>119</v>
      </c>
      <c r="C74" s="4"/>
      <c r="D74" s="4"/>
      <c r="E74" s="4">
        <f>SUM(E63:E73)</f>
        <v>50</v>
      </c>
      <c r="F74" s="4">
        <f t="shared" ref="F74:O74" si="12">SUM(F63:F73)</f>
        <v>84</v>
      </c>
      <c r="G74" s="4">
        <f t="shared" si="12"/>
        <v>40</v>
      </c>
      <c r="H74" s="4">
        <f t="shared" si="12"/>
        <v>31</v>
      </c>
      <c r="I74" s="4">
        <f t="shared" si="12"/>
        <v>22</v>
      </c>
      <c r="J74" s="4">
        <f t="shared" si="12"/>
        <v>412</v>
      </c>
      <c r="K74" s="4">
        <f t="shared" si="12"/>
        <v>132</v>
      </c>
      <c r="L74" s="4">
        <f t="shared" si="12"/>
        <v>321</v>
      </c>
      <c r="M74" s="4">
        <f t="shared" si="12"/>
        <v>299</v>
      </c>
      <c r="N74" s="4">
        <f t="shared" si="12"/>
        <v>80</v>
      </c>
      <c r="O74" s="4">
        <f t="shared" si="12"/>
        <v>177</v>
      </c>
      <c r="P74" s="4"/>
      <c r="Q74" s="4">
        <f t="shared" ref="Q74:R74" si="13">SUM(Q63:Q73)</f>
        <v>5</v>
      </c>
      <c r="R74" s="4">
        <f t="shared" si="13"/>
        <v>15</v>
      </c>
      <c r="S74" s="4">
        <f t="shared" ref="S74" si="14">SUM(S63:S73)</f>
        <v>0</v>
      </c>
    </row>
    <row r="81" spans="1:19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</row>
    <row r="82" spans="1:19" ht="27" x14ac:dyDescent="0.15">
      <c r="A82" s="108"/>
      <c r="B82" s="6" t="s">
        <v>13</v>
      </c>
      <c r="C82" s="6"/>
      <c r="D82" s="6"/>
      <c r="E82" s="7" t="s">
        <v>14</v>
      </c>
      <c r="F82" s="7" t="s">
        <v>15</v>
      </c>
      <c r="G82" s="7" t="s">
        <v>16</v>
      </c>
      <c r="H82" s="7" t="s">
        <v>17</v>
      </c>
      <c r="I82" s="7" t="s">
        <v>18</v>
      </c>
      <c r="J82" s="7" t="s">
        <v>20</v>
      </c>
      <c r="K82" s="7" t="s">
        <v>19</v>
      </c>
      <c r="L82" s="7" t="s">
        <v>21</v>
      </c>
      <c r="M82" s="7" t="s">
        <v>22</v>
      </c>
      <c r="N82" s="7" t="s">
        <v>23</v>
      </c>
      <c r="O82" s="7" t="s">
        <v>24</v>
      </c>
      <c r="P82" s="7"/>
      <c r="Q82" s="7" t="s">
        <v>25</v>
      </c>
      <c r="R82" s="7" t="s">
        <v>26</v>
      </c>
      <c r="S82" s="7" t="s">
        <v>131</v>
      </c>
    </row>
    <row r="83" spans="1:19" ht="14.25" thickBot="1" x14ac:dyDescent="0.2">
      <c r="A83" s="1" t="s">
        <v>2</v>
      </c>
      <c r="B83" s="2">
        <f>'share-same'!B83-'share-same-add'!B83+'share-same-miss'!B83</f>
        <v>1</v>
      </c>
      <c r="C83" s="2"/>
      <c r="D83" s="2"/>
      <c r="E83" s="2">
        <f>'share-same'!E83-'share-same-add'!E83+'share-same-miss'!E83</f>
        <v>1</v>
      </c>
      <c r="F83" s="2">
        <f>'share-same'!F83-'share-same-add'!G83+'share-same-miss'!G83</f>
        <v>1</v>
      </c>
      <c r="G83" s="2">
        <f>'share-same'!G83-'share-same-add'!H83+'share-same-miss'!H83</f>
        <v>0</v>
      </c>
      <c r="H83" s="2">
        <f>'share-same'!H83-'share-same-add'!I83+'share-same-miss'!I83</f>
        <v>1</v>
      </c>
      <c r="I83" s="2">
        <f>'share-same'!I83-'share-same-add'!J83+'share-same-miss'!J83</f>
        <v>0</v>
      </c>
      <c r="J83" s="2">
        <f>'share-same'!J83-'share-same-add'!K83+'share-same-miss'!K83</f>
        <v>1</v>
      </c>
      <c r="K83" s="2">
        <f>'share-same'!K83-'share-same-add'!L83+'share-same-miss'!L83</f>
        <v>0</v>
      </c>
      <c r="L83" s="2">
        <f>'share-same'!L83-'share-same-add'!M83+'share-same-miss'!M83</f>
        <v>1</v>
      </c>
      <c r="M83" s="2">
        <f>'share-same'!M83-'share-same-add'!N83+'share-same-miss'!N83</f>
        <v>1</v>
      </c>
      <c r="N83" s="2">
        <f>'share-same'!N83-'share-same-add'!O83+'share-same-miss'!O83</f>
        <v>0</v>
      </c>
      <c r="O83" s="2">
        <f>'share-same'!O83-'share-same-add'!P83+'share-same-miss'!P83</f>
        <v>1</v>
      </c>
      <c r="P83" s="2"/>
      <c r="Q83" s="2">
        <f>'share-same'!Q83-'share-same-add'!R83+'share-same-miss'!R83</f>
        <v>0</v>
      </c>
      <c r="R83" s="2">
        <f>'share-same'!R83-'share-same-add'!S83+'share-same-miss'!S83</f>
        <v>0</v>
      </c>
      <c r="S83" s="2">
        <f>'share-same'!T83-'share-same-add'!T83+'share-same-miss'!T83</f>
        <v>0</v>
      </c>
    </row>
    <row r="84" spans="1:19" ht="14.25" thickBot="1" x14ac:dyDescent="0.2">
      <c r="A84" s="1" t="s">
        <v>3</v>
      </c>
      <c r="B84" s="2">
        <f>'share-same'!B84-'share-same-add'!B84+'share-same-miss'!B84</f>
        <v>24</v>
      </c>
      <c r="C84" s="2"/>
      <c r="D84" s="2"/>
      <c r="E84" s="2">
        <f>'share-same'!E84-'share-same-add'!E84+'share-same-miss'!E84</f>
        <v>18</v>
      </c>
      <c r="F84" s="2">
        <f>'share-same'!F84-'share-same-add'!G84+'share-same-miss'!G84</f>
        <v>18</v>
      </c>
      <c r="G84" s="2">
        <f>'share-same'!G84-'share-same-add'!H84+'share-same-miss'!H84</f>
        <v>8</v>
      </c>
      <c r="H84" s="2">
        <f>'share-same'!H84-'share-same-add'!I84+'share-same-miss'!I84</f>
        <v>13</v>
      </c>
      <c r="I84" s="2">
        <f>'share-same'!I84-'share-same-add'!J84+'share-same-miss'!J84</f>
        <v>7</v>
      </c>
      <c r="J84" s="2">
        <f>'share-same'!J84-'share-same-add'!K84+'share-same-miss'!K84</f>
        <v>112</v>
      </c>
      <c r="K84" s="2">
        <f>'share-same'!K84-'share-same-add'!L84+'share-same-miss'!L84</f>
        <v>69</v>
      </c>
      <c r="L84" s="2">
        <f>'share-same'!L84-'share-same-add'!M84+'share-same-miss'!M84</f>
        <v>137</v>
      </c>
      <c r="M84" s="2">
        <f>'share-same'!M84-'share-same-add'!N84+'share-same-miss'!N84</f>
        <v>107</v>
      </c>
      <c r="N84" s="2">
        <f>'share-same'!N84-'share-same-add'!O84+'share-same-miss'!O84</f>
        <v>68</v>
      </c>
      <c r="O84" s="2">
        <f>'share-same'!O84-'share-same-add'!P84+'share-same-miss'!P84</f>
        <v>131</v>
      </c>
      <c r="P84" s="2"/>
      <c r="Q84" s="2">
        <f>'share-same'!Q84-'share-same-add'!R84+'share-same-miss'!R84</f>
        <v>0</v>
      </c>
      <c r="R84" s="2">
        <f>'share-same'!R84-'share-same-add'!S84+'share-same-miss'!S84</f>
        <v>1</v>
      </c>
      <c r="S84" s="2">
        <f>'share-same'!T84-'share-same-add'!T84+'share-same-miss'!T84</f>
        <v>0</v>
      </c>
    </row>
    <row r="85" spans="1:19" ht="14.25" thickBot="1" x14ac:dyDescent="0.2">
      <c r="A85" s="1" t="s">
        <v>4</v>
      </c>
      <c r="B85" s="2">
        <f>'share-same'!B85-'share-same-add'!B85+'share-same-miss'!B85</f>
        <v>0</v>
      </c>
      <c r="C85" s="2"/>
      <c r="D85" s="2"/>
      <c r="E85" s="2">
        <f>'share-same'!E85-'share-same-add'!E85+'share-same-miss'!E85</f>
        <v>0</v>
      </c>
      <c r="F85" s="2">
        <f>'share-same'!F85-'share-same-add'!G85+'share-same-miss'!G85</f>
        <v>0</v>
      </c>
      <c r="G85" s="2">
        <f>'share-same'!G85-'share-same-add'!H85+'share-same-miss'!H85</f>
        <v>0</v>
      </c>
      <c r="H85" s="2">
        <f>'share-same'!H85-'share-same-add'!I85+'share-same-miss'!I85</f>
        <v>0</v>
      </c>
      <c r="I85" s="2">
        <f>'share-same'!I85-'share-same-add'!J85+'share-same-miss'!J85</f>
        <v>0</v>
      </c>
      <c r="J85" s="2">
        <f>'share-same'!J85-'share-same-add'!K85+'share-same-miss'!K85</f>
        <v>0</v>
      </c>
      <c r="K85" s="2">
        <f>'share-same'!K85-'share-same-add'!L85+'share-same-miss'!L85</f>
        <v>0</v>
      </c>
      <c r="L85" s="2">
        <f>'share-same'!L85-'share-same-add'!M85+'share-same-miss'!M85</f>
        <v>0</v>
      </c>
      <c r="M85" s="2">
        <f>'share-same'!M85-'share-same-add'!N85+'share-same-miss'!N85</f>
        <v>0</v>
      </c>
      <c r="N85" s="2">
        <f>'share-same'!N85-'share-same-add'!O85+'share-same-miss'!O85</f>
        <v>0</v>
      </c>
      <c r="O85" s="2">
        <f>'share-same'!O85-'share-same-add'!P85+'share-same-miss'!P85</f>
        <v>0</v>
      </c>
      <c r="P85" s="2"/>
      <c r="Q85" s="2">
        <f>'share-same'!Q85-'share-same-add'!R85+'share-same-miss'!R85</f>
        <v>0</v>
      </c>
      <c r="R85" s="2">
        <f>'share-same'!R85-'share-same-add'!S85+'share-same-miss'!S85</f>
        <v>0</v>
      </c>
      <c r="S85" s="2">
        <f>'share-same'!T85-'share-same-add'!T85+'share-same-miss'!T85</f>
        <v>0</v>
      </c>
    </row>
    <row r="86" spans="1:19" ht="14.25" thickBot="1" x14ac:dyDescent="0.2">
      <c r="A86" s="1" t="s">
        <v>5</v>
      </c>
      <c r="B86" s="2">
        <f>'share-same'!B86-'share-same-add'!B86+'share-same-miss'!B86</f>
        <v>117</v>
      </c>
      <c r="C86" s="2"/>
      <c r="D86" s="2"/>
      <c r="E86" s="2">
        <f>'share-same'!E86-'share-same-add'!E86+'share-same-miss'!E86</f>
        <v>14</v>
      </c>
      <c r="F86" s="2">
        <f>'share-same'!F86-'share-same-add'!G86+'share-same-miss'!G86</f>
        <v>61</v>
      </c>
      <c r="G86" s="2">
        <f>'share-same'!G86-'share-same-add'!H86+'share-same-miss'!H86</f>
        <v>56</v>
      </c>
      <c r="H86" s="2">
        <f>'share-same'!H86-'share-same-add'!I86+'share-same-miss'!I86</f>
        <v>2</v>
      </c>
      <c r="I86" s="2">
        <f>'share-same'!I86-'share-same-add'!J86+'share-same-miss'!J86</f>
        <v>12</v>
      </c>
      <c r="J86" s="2">
        <f>'share-same'!J86-'share-same-add'!K86+'share-same-miss'!K86</f>
        <v>119</v>
      </c>
      <c r="K86" s="2">
        <f>'share-same'!K86-'share-same-add'!L86+'share-same-miss'!L86</f>
        <v>77</v>
      </c>
      <c r="L86" s="2">
        <f>'share-same'!L86-'share-same-add'!M86+'share-same-miss'!M86</f>
        <v>181</v>
      </c>
      <c r="M86" s="2">
        <f>'share-same'!M86-'share-same-add'!N86+'share-same-miss'!N86</f>
        <v>1</v>
      </c>
      <c r="N86" s="2">
        <f>'share-same'!N86-'share-same-add'!O86+'share-same-miss'!O86</f>
        <v>32</v>
      </c>
      <c r="O86" s="2">
        <f>'share-same'!O86-'share-same-add'!P86+'share-same-miss'!P86</f>
        <v>29</v>
      </c>
      <c r="P86" s="2"/>
      <c r="Q86" s="2">
        <f>'share-same'!Q86-'share-same-add'!R86+'share-same-miss'!R86</f>
        <v>1</v>
      </c>
      <c r="R86" s="2">
        <f>'share-same'!R86-'share-same-add'!S86+'share-same-miss'!S86</f>
        <v>3</v>
      </c>
      <c r="S86" s="2">
        <f>'share-same'!T86-'share-same-add'!T86+'share-same-miss'!T86</f>
        <v>0</v>
      </c>
    </row>
    <row r="87" spans="1:19" ht="14.25" thickBot="1" x14ac:dyDescent="0.2">
      <c r="A87" s="1" t="s">
        <v>6</v>
      </c>
      <c r="B87" s="2">
        <f>'share-same'!B87-'share-same-add'!B87+'share-same-miss'!B87</f>
        <v>0</v>
      </c>
      <c r="C87" s="2"/>
      <c r="D87" s="2"/>
      <c r="E87" s="2">
        <f>'share-same'!E87-'share-same-add'!E87+'share-same-miss'!E87</f>
        <v>0</v>
      </c>
      <c r="F87" s="2">
        <f>'share-same'!F87-'share-same-add'!G87+'share-same-miss'!G87</f>
        <v>0</v>
      </c>
      <c r="G87" s="2">
        <f>'share-same'!G87-'share-same-add'!H87+'share-same-miss'!H87</f>
        <v>0</v>
      </c>
      <c r="H87" s="2">
        <f>'share-same'!H87-'share-same-add'!I87+'share-same-miss'!I87</f>
        <v>0</v>
      </c>
      <c r="I87" s="2">
        <f>'share-same'!I87-'share-same-add'!J87+'share-same-miss'!J87</f>
        <v>0</v>
      </c>
      <c r="J87" s="2">
        <f>'share-same'!J87-'share-same-add'!K87+'share-same-miss'!K87</f>
        <v>0</v>
      </c>
      <c r="K87" s="2">
        <f>'share-same'!K87-'share-same-add'!L87+'share-same-miss'!L87</f>
        <v>0</v>
      </c>
      <c r="L87" s="2">
        <f>'share-same'!L87-'share-same-add'!M87+'share-same-miss'!M87</f>
        <v>0</v>
      </c>
      <c r="M87" s="2">
        <f>'share-same'!M87-'share-same-add'!N87+'share-same-miss'!N87</f>
        <v>0</v>
      </c>
      <c r="N87" s="2">
        <f>'share-same'!N87-'share-same-add'!O87+'share-same-miss'!O87</f>
        <v>0</v>
      </c>
      <c r="O87" s="2">
        <f>'share-same'!O87-'share-same-add'!P87+'share-same-miss'!P87</f>
        <v>0</v>
      </c>
      <c r="P87" s="2"/>
      <c r="Q87" s="2">
        <f>'share-same'!Q87-'share-same-add'!R87+'share-same-miss'!R87</f>
        <v>0</v>
      </c>
      <c r="R87" s="2">
        <f>'share-same'!R87-'share-same-add'!S87+'share-same-miss'!S87</f>
        <v>0</v>
      </c>
      <c r="S87" s="2">
        <f>'share-same'!T87-'share-same-add'!T87+'share-same-miss'!T87</f>
        <v>0</v>
      </c>
    </row>
    <row r="88" spans="1:19" ht="14.25" thickBot="1" x14ac:dyDescent="0.2">
      <c r="A88" s="1" t="s">
        <v>7</v>
      </c>
      <c r="B88" s="2">
        <f>'share-same'!B88-'share-same-add'!B88+'share-same-miss'!B88</f>
        <v>211</v>
      </c>
      <c r="C88" s="2"/>
      <c r="D88" s="2"/>
      <c r="E88" s="2">
        <f>'share-same'!E88-'share-same-add'!E88+'share-same-miss'!E88</f>
        <v>11</v>
      </c>
      <c r="F88" s="2">
        <f>'share-same'!F88-'share-same-add'!G88+'share-same-miss'!G88</f>
        <v>19</v>
      </c>
      <c r="G88" s="2">
        <f>'share-same'!G88-'share-same-add'!H88+'share-same-miss'!H88</f>
        <v>197</v>
      </c>
      <c r="H88" s="2">
        <f>'share-same'!H88-'share-same-add'!I88+'share-same-miss'!I88</f>
        <v>9</v>
      </c>
      <c r="I88" s="2">
        <f>'share-same'!I88-'share-same-add'!J88+'share-same-miss'!J88</f>
        <v>6</v>
      </c>
      <c r="J88" s="2">
        <f>'share-same'!J88-'share-same-add'!K88+'share-same-miss'!K88</f>
        <v>60</v>
      </c>
      <c r="K88" s="2">
        <f>'share-same'!K88-'share-same-add'!L88+'share-same-miss'!L88</f>
        <v>218</v>
      </c>
      <c r="L88" s="2">
        <f>'share-same'!L88-'share-same-add'!M88+'share-same-miss'!M88</f>
        <v>272</v>
      </c>
      <c r="M88" s="2">
        <f>'share-same'!M88-'share-same-add'!N88+'share-same-miss'!N88</f>
        <v>34</v>
      </c>
      <c r="N88" s="2">
        <f>'share-same'!N88-'share-same-add'!O88+'share-same-miss'!O88</f>
        <v>27</v>
      </c>
      <c r="O88" s="2">
        <f>'share-same'!O88-'share-same-add'!P88+'share-same-miss'!P88</f>
        <v>60</v>
      </c>
      <c r="P88" s="2"/>
      <c r="Q88" s="2">
        <f>'share-same'!Q88-'share-same-add'!R88+'share-same-miss'!R88</f>
        <v>0</v>
      </c>
      <c r="R88" s="2">
        <f>'share-same'!R88-'share-same-add'!S88+'share-same-miss'!S88</f>
        <v>7</v>
      </c>
      <c r="S88" s="2">
        <f>'share-same'!T88-'share-same-add'!T88+'share-same-miss'!T88</f>
        <v>0</v>
      </c>
    </row>
    <row r="89" spans="1:19" ht="14.25" thickBot="1" x14ac:dyDescent="0.2">
      <c r="A89" s="1" t="s">
        <v>8</v>
      </c>
      <c r="B89" s="2">
        <f>'share-same'!B89-'share-same-add'!B89+'share-same-miss'!B89</f>
        <v>37</v>
      </c>
      <c r="C89" s="2"/>
      <c r="D89" s="2"/>
      <c r="E89" s="2">
        <f>'share-same'!E89-'share-same-add'!E89+'share-same-miss'!E89</f>
        <v>1</v>
      </c>
      <c r="F89" s="2">
        <f>'share-same'!F89-'share-same-add'!G89+'share-same-miss'!G89</f>
        <v>36</v>
      </c>
      <c r="G89" s="2">
        <f>'share-same'!G89-'share-same-add'!H89+'share-same-miss'!H89</f>
        <v>2</v>
      </c>
      <c r="H89" s="2">
        <f>'share-same'!H89-'share-same-add'!I89+'share-same-miss'!I89</f>
        <v>0</v>
      </c>
      <c r="I89" s="2">
        <f>'share-same'!I89-'share-same-add'!J89+'share-same-miss'!J89</f>
        <v>1</v>
      </c>
      <c r="J89" s="2">
        <f>'share-same'!J89-'share-same-add'!K89+'share-same-miss'!K89</f>
        <v>80</v>
      </c>
      <c r="K89" s="2">
        <f>'share-same'!K89-'share-same-add'!L89+'share-same-miss'!L89</f>
        <v>2</v>
      </c>
      <c r="L89" s="2">
        <f>'share-same'!L89-'share-same-add'!M89+'share-same-miss'!M89</f>
        <v>47</v>
      </c>
      <c r="M89" s="2">
        <f>'share-same'!M89-'share-same-add'!N89+'share-same-miss'!N89</f>
        <v>0</v>
      </c>
      <c r="N89" s="2">
        <f>'share-same'!N89-'share-same-add'!O89+'share-same-miss'!O89</f>
        <v>0</v>
      </c>
      <c r="O89" s="2">
        <f>'share-same'!O89-'share-same-add'!P89+'share-same-miss'!P89</f>
        <v>0</v>
      </c>
      <c r="P89" s="2"/>
      <c r="Q89" s="2">
        <f>'share-same'!Q89-'share-same-add'!R89+'share-same-miss'!R89</f>
        <v>1</v>
      </c>
      <c r="R89" s="2">
        <f>'share-same'!R89-'share-same-add'!S89+'share-same-miss'!S89</f>
        <v>0</v>
      </c>
      <c r="S89" s="2">
        <f>'share-same'!T89-'share-same-add'!T89+'share-same-miss'!T89</f>
        <v>0</v>
      </c>
    </row>
    <row r="90" spans="1:19" ht="14.25" thickBot="1" x14ac:dyDescent="0.2">
      <c r="A90" s="1" t="s">
        <v>9</v>
      </c>
      <c r="B90" s="2">
        <f>'share-same'!B90-'share-same-add'!B90+'share-same-miss'!B90</f>
        <v>41</v>
      </c>
      <c r="C90" s="2"/>
      <c r="D90" s="2"/>
      <c r="E90" s="2">
        <f>'share-same'!E90-'share-same-add'!E90+'share-same-miss'!E90</f>
        <v>20</v>
      </c>
      <c r="F90" s="2">
        <f>'share-same'!F90-'share-same-add'!G90+'share-same-miss'!G90</f>
        <v>23</v>
      </c>
      <c r="G90" s="2">
        <f>'share-same'!G90-'share-same-add'!H90+'share-same-miss'!H90</f>
        <v>21</v>
      </c>
      <c r="H90" s="2">
        <f>'share-same'!H90-'share-same-add'!I90+'share-same-miss'!I90</f>
        <v>6</v>
      </c>
      <c r="I90" s="2">
        <f>'share-same'!I90-'share-same-add'!J90+'share-same-miss'!J90</f>
        <v>14</v>
      </c>
      <c r="J90" s="2">
        <f>'share-same'!J90-'share-same-add'!K90+'share-same-miss'!K90</f>
        <v>106</v>
      </c>
      <c r="K90" s="2">
        <f>'share-same'!K90-'share-same-add'!L90+'share-same-miss'!L90</f>
        <v>56</v>
      </c>
      <c r="L90" s="2">
        <f>'share-same'!L90-'share-same-add'!M90+'share-same-miss'!M90</f>
        <v>95</v>
      </c>
      <c r="M90" s="2">
        <f>'share-same'!M90-'share-same-add'!N90+'share-same-miss'!N90</f>
        <v>77</v>
      </c>
      <c r="N90" s="2">
        <f>'share-same'!N90-'share-same-add'!O90+'share-same-miss'!O90</f>
        <v>37</v>
      </c>
      <c r="O90" s="2">
        <f>'share-same'!O90-'share-same-add'!P90+'share-same-miss'!P90</f>
        <v>68</v>
      </c>
      <c r="P90" s="2"/>
      <c r="Q90" s="2">
        <f>'share-same'!Q90-'share-same-add'!R90+'share-same-miss'!R90</f>
        <v>0</v>
      </c>
      <c r="R90" s="2">
        <f>'share-same'!R90-'share-same-add'!S90+'share-same-miss'!S90</f>
        <v>4</v>
      </c>
      <c r="S90" s="2">
        <f>'share-same'!T90-'share-same-add'!T90+'share-same-miss'!T90</f>
        <v>0</v>
      </c>
    </row>
    <row r="91" spans="1:19" ht="14.25" thickBot="1" x14ac:dyDescent="0.2">
      <c r="A91" s="1" t="s">
        <v>10</v>
      </c>
      <c r="B91" s="2">
        <f>'share-same'!B91-'share-same-add'!B91+'share-same-miss'!B91</f>
        <v>0</v>
      </c>
      <c r="C91" s="2"/>
      <c r="D91" s="2"/>
      <c r="E91" s="2">
        <f>'share-same'!E91-'share-same-add'!E91+'share-same-miss'!E91</f>
        <v>0</v>
      </c>
      <c r="F91" s="2">
        <f>'share-same'!F91-'share-same-add'!G91+'share-same-miss'!G91</f>
        <v>0</v>
      </c>
      <c r="G91" s="2">
        <f>'share-same'!G91-'share-same-add'!H91+'share-same-miss'!H91</f>
        <v>0</v>
      </c>
      <c r="H91" s="2">
        <f>'share-same'!H91-'share-same-add'!I91+'share-same-miss'!I91</f>
        <v>0</v>
      </c>
      <c r="I91" s="2">
        <f>'share-same'!I91-'share-same-add'!J91+'share-same-miss'!J91</f>
        <v>0</v>
      </c>
      <c r="J91" s="2">
        <f>'share-same'!J91-'share-same-add'!K91+'share-same-miss'!K91</f>
        <v>0</v>
      </c>
      <c r="K91" s="2">
        <f>'share-same'!K91-'share-same-add'!L91+'share-same-miss'!L91</f>
        <v>0</v>
      </c>
      <c r="L91" s="2">
        <f>'share-same'!L91-'share-same-add'!M91+'share-same-miss'!M91</f>
        <v>0</v>
      </c>
      <c r="M91" s="2">
        <f>'share-same'!M91-'share-same-add'!N91+'share-same-miss'!N91</f>
        <v>0</v>
      </c>
      <c r="N91" s="2">
        <f>'share-same'!N91-'share-same-add'!O91+'share-same-miss'!O91</f>
        <v>0</v>
      </c>
      <c r="O91" s="2">
        <f>'share-same'!O91-'share-same-add'!P91+'share-same-miss'!P91</f>
        <v>0</v>
      </c>
      <c r="P91" s="2"/>
      <c r="Q91" s="2">
        <f>'share-same'!Q91-'share-same-add'!R91+'share-same-miss'!R91</f>
        <v>0</v>
      </c>
      <c r="R91" s="2">
        <f>'share-same'!R91-'share-same-add'!S91+'share-same-miss'!S91</f>
        <v>0</v>
      </c>
      <c r="S91" s="2">
        <f>'share-same'!T91-'share-same-add'!T91+'share-same-miss'!T91</f>
        <v>0</v>
      </c>
    </row>
    <row r="92" spans="1:19" ht="14.25" thickBot="1" x14ac:dyDescent="0.2">
      <c r="A92" s="1" t="s">
        <v>11</v>
      </c>
      <c r="B92" s="2">
        <f>'share-same'!B92-'share-same-add'!B92+'share-same-miss'!B92</f>
        <v>9</v>
      </c>
      <c r="C92" s="2"/>
      <c r="D92" s="2"/>
      <c r="E92" s="2">
        <f>'share-same'!E92-'share-same-add'!E92+'share-same-miss'!E92</f>
        <v>4</v>
      </c>
      <c r="F92" s="2">
        <f>'share-same'!F92-'share-same-add'!G92+'share-same-miss'!G92</f>
        <v>2</v>
      </c>
      <c r="G92" s="2">
        <f>'share-same'!G92-'share-same-add'!H92+'share-same-miss'!H92</f>
        <v>7</v>
      </c>
      <c r="H92" s="2">
        <f>'share-same'!H92-'share-same-add'!I92+'share-same-miss'!I92</f>
        <v>2</v>
      </c>
      <c r="I92" s="2">
        <f>'share-same'!I92-'share-same-add'!J92+'share-same-miss'!J92</f>
        <v>2</v>
      </c>
      <c r="J92" s="2">
        <f>'share-same'!J92-'share-same-add'!K92+'share-same-miss'!K92</f>
        <v>3</v>
      </c>
      <c r="K92" s="2">
        <f>'share-same'!K92-'share-same-add'!L92+'share-same-miss'!L92</f>
        <v>30</v>
      </c>
      <c r="L92" s="2">
        <f>'share-same'!L92-'share-same-add'!M92+'share-same-miss'!M92</f>
        <v>33</v>
      </c>
      <c r="M92" s="2">
        <f>'share-same'!M92-'share-same-add'!N92+'share-same-miss'!N92</f>
        <v>3</v>
      </c>
      <c r="N92" s="2">
        <f>'share-same'!N92-'share-same-add'!O92+'share-same-miss'!O92</f>
        <v>2</v>
      </c>
      <c r="O92" s="2">
        <f>'share-same'!O92-'share-same-add'!P92+'share-same-miss'!P92</f>
        <v>5</v>
      </c>
      <c r="P92" s="2"/>
      <c r="Q92" s="2">
        <f>'share-same'!Q92-'share-same-add'!R92+'share-same-miss'!R92</f>
        <v>0</v>
      </c>
      <c r="R92" s="2">
        <f>'share-same'!R92-'share-same-add'!S92+'share-same-miss'!S92</f>
        <v>0</v>
      </c>
      <c r="S92" s="2">
        <f>'share-same'!T92-'share-same-add'!T92+'share-same-miss'!T92</f>
        <v>0</v>
      </c>
    </row>
    <row r="93" spans="1:19" ht="14.25" thickBot="1" x14ac:dyDescent="0.2">
      <c r="A93" s="1" t="s">
        <v>12</v>
      </c>
      <c r="B93" s="2">
        <f>'share-same'!B93-'share-same-add'!B93+'share-same-miss'!B93</f>
        <v>0</v>
      </c>
      <c r="C93" s="2"/>
      <c r="D93" s="2"/>
      <c r="E93" s="2">
        <f>'share-same'!E93-'share-same-add'!E93+'share-same-miss'!E93</f>
        <v>0</v>
      </c>
      <c r="F93" s="2">
        <f>'share-same'!F93-'share-same-add'!G93+'share-same-miss'!G93</f>
        <v>0</v>
      </c>
      <c r="G93" s="2">
        <f>'share-same'!G93-'share-same-add'!H93+'share-same-miss'!H93</f>
        <v>0</v>
      </c>
      <c r="H93" s="2">
        <f>'share-same'!H93-'share-same-add'!I93+'share-same-miss'!I93</f>
        <v>0</v>
      </c>
      <c r="I93" s="2">
        <f>'share-same'!I93-'share-same-add'!J93+'share-same-miss'!J93</f>
        <v>0</v>
      </c>
      <c r="J93" s="2">
        <f>'share-same'!J93-'share-same-add'!K93+'share-same-miss'!K93</f>
        <v>0</v>
      </c>
      <c r="K93" s="2">
        <f>'share-same'!K93-'share-same-add'!L93+'share-same-miss'!L93</f>
        <v>0</v>
      </c>
      <c r="L93" s="2">
        <f>'share-same'!L93-'share-same-add'!M93+'share-same-miss'!M93</f>
        <v>0</v>
      </c>
      <c r="M93" s="2">
        <f>'share-same'!M93-'share-same-add'!N93+'share-same-miss'!N93</f>
        <v>0</v>
      </c>
      <c r="N93" s="2">
        <f>'share-same'!N93-'share-same-add'!O93+'share-same-miss'!O93</f>
        <v>0</v>
      </c>
      <c r="O93" s="2">
        <f>'share-same'!O93-'share-same-add'!P93+'share-same-miss'!P93</f>
        <v>0</v>
      </c>
      <c r="P93" s="2"/>
      <c r="Q93" s="2">
        <f>'share-same'!Q93-'share-same-add'!R93+'share-same-miss'!R93</f>
        <v>0</v>
      </c>
      <c r="R93" s="2">
        <f>'share-same'!R93-'share-same-add'!S93+'share-same-miss'!S93</f>
        <v>0</v>
      </c>
      <c r="S93" s="2">
        <f>'share-same'!T93-'share-same-add'!T93+'share-same-miss'!T93</f>
        <v>0</v>
      </c>
    </row>
    <row r="94" spans="1:19" ht="14.25" thickBot="1" x14ac:dyDescent="0.2">
      <c r="A94" s="3" t="s">
        <v>0</v>
      </c>
      <c r="B94" s="4">
        <f t="shared" ref="B94" si="15">SUM(B83:B93)</f>
        <v>440</v>
      </c>
      <c r="C94" s="4"/>
      <c r="D94" s="4"/>
      <c r="E94" s="4">
        <f>SUM(E83:E93)</f>
        <v>69</v>
      </c>
      <c r="F94" s="4">
        <f t="shared" ref="F94:O94" si="16">SUM(F83:F93)</f>
        <v>160</v>
      </c>
      <c r="G94" s="4">
        <f t="shared" si="16"/>
        <v>291</v>
      </c>
      <c r="H94" s="4">
        <f t="shared" si="16"/>
        <v>33</v>
      </c>
      <c r="I94" s="4">
        <f t="shared" si="16"/>
        <v>42</v>
      </c>
      <c r="J94" s="4">
        <f t="shared" si="16"/>
        <v>481</v>
      </c>
      <c r="K94" s="4">
        <f t="shared" si="16"/>
        <v>452</v>
      </c>
      <c r="L94" s="4">
        <f t="shared" si="16"/>
        <v>766</v>
      </c>
      <c r="M94" s="4">
        <f t="shared" si="16"/>
        <v>223</v>
      </c>
      <c r="N94" s="4">
        <f t="shared" si="16"/>
        <v>166</v>
      </c>
      <c r="O94" s="4">
        <f t="shared" si="16"/>
        <v>294</v>
      </c>
      <c r="P94" s="4"/>
      <c r="Q94" s="4">
        <f t="shared" ref="Q94:R94" si="17">SUM(Q83:Q93)</f>
        <v>2</v>
      </c>
      <c r="R94" s="4">
        <f t="shared" si="17"/>
        <v>15</v>
      </c>
      <c r="S94" s="4">
        <f t="shared" ref="S94" si="18">SUM(S83:S93)</f>
        <v>0</v>
      </c>
    </row>
    <row r="101" spans="1:19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</row>
    <row r="102" spans="1:19" ht="27" x14ac:dyDescent="0.15">
      <c r="A102" s="108"/>
      <c r="B102" s="6" t="s">
        <v>13</v>
      </c>
      <c r="C102" s="6"/>
      <c r="D102" s="6"/>
      <c r="E102" s="7" t="s">
        <v>14</v>
      </c>
      <c r="F102" s="7" t="s">
        <v>15</v>
      </c>
      <c r="G102" s="7" t="s">
        <v>16</v>
      </c>
      <c r="H102" s="7" t="s">
        <v>17</v>
      </c>
      <c r="I102" s="7" t="s">
        <v>18</v>
      </c>
      <c r="J102" s="7" t="s">
        <v>20</v>
      </c>
      <c r="K102" s="7" t="s">
        <v>19</v>
      </c>
      <c r="L102" s="7" t="s">
        <v>21</v>
      </c>
      <c r="M102" s="7" t="s">
        <v>22</v>
      </c>
      <c r="N102" s="7" t="s">
        <v>23</v>
      </c>
      <c r="O102" s="7" t="s">
        <v>24</v>
      </c>
      <c r="P102" s="7"/>
      <c r="Q102" s="7" t="s">
        <v>25</v>
      </c>
      <c r="R102" s="7" t="s">
        <v>26</v>
      </c>
      <c r="S102" s="7" t="s">
        <v>131</v>
      </c>
    </row>
    <row r="103" spans="1:19" ht="14.25" thickBot="1" x14ac:dyDescent="0.2">
      <c r="A103" s="1" t="s">
        <v>2</v>
      </c>
      <c r="B103" s="2">
        <f>'share-same'!B103-'share-same-add'!B103+'share-same-miss'!B103</f>
        <v>0</v>
      </c>
      <c r="C103" s="2"/>
      <c r="D103" s="2"/>
      <c r="E103" s="2">
        <f>'share-same'!E103-'share-same-add'!E103+'share-same-miss'!E103</f>
        <v>0</v>
      </c>
      <c r="F103" s="2">
        <f>'share-same'!F103-'share-same-add'!G103+'share-same-miss'!G103</f>
        <v>0</v>
      </c>
      <c r="G103" s="2">
        <f>'share-same'!G103-'share-same-add'!H103+'share-same-miss'!H103</f>
        <v>0</v>
      </c>
      <c r="H103" s="2">
        <f>'share-same'!H103-'share-same-add'!I103+'share-same-miss'!I103</f>
        <v>0</v>
      </c>
      <c r="I103" s="2">
        <f>'share-same'!I103-'share-same-add'!J103+'share-same-miss'!J103</f>
        <v>0</v>
      </c>
      <c r="J103" s="2">
        <f>'share-same'!J103-'share-same-add'!K103+'share-same-miss'!K103</f>
        <v>0</v>
      </c>
      <c r="K103" s="2">
        <f>'share-same'!K103-'share-same-add'!L103+'share-same-miss'!L103</f>
        <v>0</v>
      </c>
      <c r="L103" s="2">
        <f>'share-same'!L103-'share-same-add'!M103+'share-same-miss'!M103</f>
        <v>0</v>
      </c>
      <c r="M103" s="2">
        <f>'share-same'!M103-'share-same-add'!N103+'share-same-miss'!N103</f>
        <v>0</v>
      </c>
      <c r="N103" s="2">
        <f>'share-same'!N103-'share-same-add'!O103+'share-same-miss'!O103</f>
        <v>0</v>
      </c>
      <c r="O103" s="2">
        <f>'share-same'!O103-'share-same-add'!P103+'share-same-miss'!P103</f>
        <v>0</v>
      </c>
      <c r="P103" s="2"/>
      <c r="Q103" s="2">
        <f>'share-same'!Q103-'share-same-add'!R103+'share-same-miss'!R103</f>
        <v>0</v>
      </c>
      <c r="R103" s="2">
        <f>'share-same'!R103-'share-same-add'!S103+'share-same-miss'!S103</f>
        <v>0</v>
      </c>
      <c r="S103" s="2">
        <f>'share-same'!T103-'share-same-add'!T103+'share-same-miss'!T103</f>
        <v>0</v>
      </c>
    </row>
    <row r="104" spans="1:19" ht="14.25" thickBot="1" x14ac:dyDescent="0.2">
      <c r="A104" s="1" t="s">
        <v>3</v>
      </c>
      <c r="B104" s="2">
        <f>'share-same'!B104-'share-same-add'!B104+'share-same-miss'!B104</f>
        <v>95</v>
      </c>
      <c r="C104" s="2"/>
      <c r="D104" s="2"/>
      <c r="E104" s="2">
        <f>'share-same'!E104-'share-same-add'!E104+'share-same-miss'!E104</f>
        <v>10</v>
      </c>
      <c r="F104" s="2">
        <f>'share-same'!F104-'share-same-add'!G104+'share-same-miss'!G104</f>
        <v>90</v>
      </c>
      <c r="G104" s="2">
        <f>'share-same'!G104-'share-same-add'!H104+'share-same-miss'!H104</f>
        <v>5</v>
      </c>
      <c r="H104" s="2">
        <f>'share-same'!H104-'share-same-add'!I104+'share-same-miss'!I104</f>
        <v>9</v>
      </c>
      <c r="I104" s="2">
        <f>'share-same'!I104-'share-same-add'!J104+'share-same-miss'!J104</f>
        <v>1</v>
      </c>
      <c r="J104" s="2">
        <f>'share-same'!J104-'share-same-add'!K104+'share-same-miss'!K104</f>
        <v>147</v>
      </c>
      <c r="K104" s="2">
        <f>'share-same'!K104-'share-same-add'!L104+'share-same-miss'!L104</f>
        <v>8</v>
      </c>
      <c r="L104" s="2">
        <f>'share-same'!L104-'share-same-add'!M104+'share-same-miss'!M104</f>
        <v>132</v>
      </c>
      <c r="M104" s="2">
        <f>'share-same'!M104-'share-same-add'!N104+'share-same-miss'!N104</f>
        <v>60</v>
      </c>
      <c r="N104" s="2">
        <f>'share-same'!N104-'share-same-add'!O104+'share-same-miss'!O104</f>
        <v>4</v>
      </c>
      <c r="O104" s="2">
        <f>'share-same'!O104-'share-same-add'!P104+'share-same-miss'!P104</f>
        <v>41</v>
      </c>
      <c r="P104" s="2"/>
      <c r="Q104" s="2">
        <f>'share-same'!Q104-'share-same-add'!R104+'share-same-miss'!R104</f>
        <v>0</v>
      </c>
      <c r="R104" s="2">
        <f>'share-same'!R104-'share-same-add'!S104+'share-same-miss'!S104</f>
        <v>0</v>
      </c>
      <c r="S104" s="2">
        <f>'share-same'!T104-'share-same-add'!T104+'share-same-miss'!T104</f>
        <v>0</v>
      </c>
    </row>
    <row r="105" spans="1:19" ht="14.25" thickBot="1" x14ac:dyDescent="0.2">
      <c r="A105" s="1" t="s">
        <v>4</v>
      </c>
      <c r="B105" s="2">
        <f>'share-same'!B105-'share-same-add'!B105+'share-same-miss'!B105</f>
        <v>0</v>
      </c>
      <c r="C105" s="2"/>
      <c r="D105" s="2"/>
      <c r="E105" s="2">
        <f>'share-same'!E105-'share-same-add'!E105+'share-same-miss'!E105</f>
        <v>0</v>
      </c>
      <c r="F105" s="2">
        <f>'share-same'!F105-'share-same-add'!G105+'share-same-miss'!G105</f>
        <v>0</v>
      </c>
      <c r="G105" s="2">
        <f>'share-same'!G105-'share-same-add'!H105+'share-same-miss'!H105</f>
        <v>0</v>
      </c>
      <c r="H105" s="2">
        <f>'share-same'!H105-'share-same-add'!I105+'share-same-miss'!I105</f>
        <v>0</v>
      </c>
      <c r="I105" s="2">
        <f>'share-same'!I105-'share-same-add'!J105+'share-same-miss'!J105</f>
        <v>0</v>
      </c>
      <c r="J105" s="2">
        <f>'share-same'!J105-'share-same-add'!K105+'share-same-miss'!K105</f>
        <v>0</v>
      </c>
      <c r="K105" s="2">
        <f>'share-same'!K105-'share-same-add'!L105+'share-same-miss'!L105</f>
        <v>0</v>
      </c>
      <c r="L105" s="2">
        <f>'share-same'!L105-'share-same-add'!M105+'share-same-miss'!M105</f>
        <v>0</v>
      </c>
      <c r="M105" s="2">
        <f>'share-same'!M105-'share-same-add'!N105+'share-same-miss'!N105</f>
        <v>0</v>
      </c>
      <c r="N105" s="2">
        <f>'share-same'!N105-'share-same-add'!O105+'share-same-miss'!O105</f>
        <v>0</v>
      </c>
      <c r="O105" s="2">
        <f>'share-same'!O105-'share-same-add'!P105+'share-same-miss'!P105</f>
        <v>0</v>
      </c>
      <c r="P105" s="2"/>
      <c r="Q105" s="2">
        <f>'share-same'!Q105-'share-same-add'!R105+'share-same-miss'!R105</f>
        <v>0</v>
      </c>
      <c r="R105" s="2">
        <f>'share-same'!R105-'share-same-add'!S105+'share-same-miss'!S105</f>
        <v>0</v>
      </c>
      <c r="S105" s="2">
        <f>'share-same'!T105-'share-same-add'!T105+'share-same-miss'!T105</f>
        <v>0</v>
      </c>
    </row>
    <row r="106" spans="1:19" ht="14.25" thickBot="1" x14ac:dyDescent="0.2">
      <c r="A106" s="1" t="s">
        <v>5</v>
      </c>
      <c r="B106" s="2">
        <f>'share-same'!B106-'share-same-add'!B106+'share-same-miss'!B106</f>
        <v>454</v>
      </c>
      <c r="C106" s="2"/>
      <c r="D106" s="2"/>
      <c r="E106" s="2">
        <f>'share-same'!E106-'share-same-add'!E106+'share-same-miss'!E106</f>
        <v>36</v>
      </c>
      <c r="F106" s="2">
        <f>'share-same'!F106-'share-same-add'!G106+'share-same-miss'!G106</f>
        <v>86</v>
      </c>
      <c r="G106" s="2">
        <f>'share-same'!G106-'share-same-add'!H106+'share-same-miss'!H106</f>
        <v>369</v>
      </c>
      <c r="H106" s="2">
        <f>'share-same'!H106-'share-same-add'!I106+'share-same-miss'!I106</f>
        <v>10</v>
      </c>
      <c r="I106" s="2">
        <f>'share-same'!I106-'share-same-add'!J106+'share-same-miss'!J106</f>
        <v>26</v>
      </c>
      <c r="J106" s="2">
        <f>'share-same'!J106-'share-same-add'!K106+'share-same-miss'!K106</f>
        <v>101</v>
      </c>
      <c r="K106" s="2">
        <f>'share-same'!K106-'share-same-add'!L106+'share-same-miss'!L106</f>
        <v>381</v>
      </c>
      <c r="L106" s="2">
        <f>'share-same'!L106-'share-same-add'!M106+'share-same-miss'!M106</f>
        <v>477</v>
      </c>
      <c r="M106" s="2">
        <f>'share-same'!M106-'share-same-add'!N106+'share-same-miss'!N106</f>
        <v>14</v>
      </c>
      <c r="N106" s="2">
        <f>'share-same'!N106-'share-same-add'!O106+'share-same-miss'!O106</f>
        <v>36</v>
      </c>
      <c r="O106" s="2">
        <f>'share-same'!O106-'share-same-add'!P106+'share-same-miss'!P106</f>
        <v>48</v>
      </c>
      <c r="P106" s="2"/>
      <c r="Q106" s="2">
        <f>'share-same'!Q106-'share-same-add'!R106+'share-same-miss'!R106</f>
        <v>2</v>
      </c>
      <c r="R106" s="2">
        <f>'share-same'!R106-'share-same-add'!S106+'share-same-miss'!S106</f>
        <v>0</v>
      </c>
      <c r="S106" s="2">
        <f>'share-same'!T106-'share-same-add'!T106+'share-same-miss'!T106</f>
        <v>0</v>
      </c>
    </row>
    <row r="107" spans="1:19" ht="14.25" thickBot="1" x14ac:dyDescent="0.2">
      <c r="A107" s="1" t="s">
        <v>6</v>
      </c>
      <c r="B107" s="2">
        <f>'share-same'!B107-'share-same-add'!B107+'share-same-miss'!B107</f>
        <v>1</v>
      </c>
      <c r="C107" s="2"/>
      <c r="D107" s="2"/>
      <c r="E107" s="2">
        <f>'share-same'!E107-'share-same-add'!E107+'share-same-miss'!E107</f>
        <v>0</v>
      </c>
      <c r="F107" s="2">
        <f>'share-same'!F107-'share-same-add'!G107+'share-same-miss'!G107</f>
        <v>1</v>
      </c>
      <c r="G107" s="2">
        <f>'share-same'!G107-'share-same-add'!H107+'share-same-miss'!H107</f>
        <v>0</v>
      </c>
      <c r="H107" s="2">
        <f>'share-same'!H107-'share-same-add'!I107+'share-same-miss'!I107</f>
        <v>0</v>
      </c>
      <c r="I107" s="2">
        <f>'share-same'!I107-'share-same-add'!J107+'share-same-miss'!J107</f>
        <v>0</v>
      </c>
      <c r="J107" s="2">
        <f>'share-same'!J107-'share-same-add'!K107+'share-same-miss'!K107</f>
        <v>1</v>
      </c>
      <c r="K107" s="2">
        <f>'share-same'!K107-'share-same-add'!L107+'share-same-miss'!L107</f>
        <v>0</v>
      </c>
      <c r="L107" s="2">
        <f>'share-same'!L107-'share-same-add'!M107+'share-same-miss'!M107</f>
        <v>1</v>
      </c>
      <c r="M107" s="2">
        <f>'share-same'!M107-'share-same-add'!N107+'share-same-miss'!N107</f>
        <v>0</v>
      </c>
      <c r="N107" s="2">
        <f>'share-same'!N107-'share-same-add'!O107+'share-same-miss'!O107</f>
        <v>0</v>
      </c>
      <c r="O107" s="2">
        <f>'share-same'!O107-'share-same-add'!P107+'share-same-miss'!P107</f>
        <v>0</v>
      </c>
      <c r="P107" s="2"/>
      <c r="Q107" s="2">
        <f>'share-same'!Q107-'share-same-add'!R107+'share-same-miss'!R107</f>
        <v>0</v>
      </c>
      <c r="R107" s="2">
        <f>'share-same'!R107-'share-same-add'!S107+'share-same-miss'!S107</f>
        <v>0</v>
      </c>
      <c r="S107" s="2">
        <f>'share-same'!T107-'share-same-add'!T107+'share-same-miss'!T107</f>
        <v>0</v>
      </c>
    </row>
    <row r="108" spans="1:19" ht="14.25" thickBot="1" x14ac:dyDescent="0.2">
      <c r="A108" s="1" t="s">
        <v>7</v>
      </c>
      <c r="B108" s="2">
        <f>'share-same'!B108-'share-same-add'!B108+'share-same-miss'!B108</f>
        <v>85</v>
      </c>
      <c r="C108" s="2"/>
      <c r="D108" s="2"/>
      <c r="E108" s="2">
        <f>'share-same'!E108-'share-same-add'!E108+'share-same-miss'!E108</f>
        <v>3</v>
      </c>
      <c r="F108" s="2">
        <f>'share-same'!F108-'share-same-add'!G108+'share-same-miss'!G108</f>
        <v>56</v>
      </c>
      <c r="G108" s="2">
        <f>'share-same'!G108-'share-same-add'!H108+'share-same-miss'!H108</f>
        <v>29</v>
      </c>
      <c r="H108" s="2">
        <f>'share-same'!H108-'share-same-add'!I108+'share-same-miss'!I108</f>
        <v>3</v>
      </c>
      <c r="I108" s="2">
        <f>'share-same'!I108-'share-same-add'!J108+'share-same-miss'!J108</f>
        <v>0</v>
      </c>
      <c r="J108" s="2">
        <f>'share-same'!J108-'share-same-add'!K108+'share-same-miss'!K108</f>
        <v>83</v>
      </c>
      <c r="K108" s="2">
        <f>'share-same'!K108-'share-same-add'!L108+'share-same-miss'!L108</f>
        <v>69</v>
      </c>
      <c r="L108" s="2">
        <f>'share-same'!L108-'share-same-add'!M108+'share-same-miss'!M108</f>
        <v>147</v>
      </c>
      <c r="M108" s="2">
        <f>'share-same'!M108-'share-same-add'!N108+'share-same-miss'!N108</f>
        <v>14</v>
      </c>
      <c r="N108" s="2">
        <f>'share-same'!N108-'share-same-add'!O108+'share-same-miss'!O108</f>
        <v>0</v>
      </c>
      <c r="O108" s="2">
        <f>'share-same'!O108-'share-same-add'!P108+'share-same-miss'!P108</f>
        <v>9</v>
      </c>
      <c r="P108" s="2"/>
      <c r="Q108" s="2">
        <f>'share-same'!Q108-'share-same-add'!R108+'share-same-miss'!R108</f>
        <v>0</v>
      </c>
      <c r="R108" s="2">
        <f>'share-same'!R108-'share-same-add'!S108+'share-same-miss'!S108</f>
        <v>0</v>
      </c>
      <c r="S108" s="2">
        <f>'share-same'!T108-'share-same-add'!T108+'share-same-miss'!T108</f>
        <v>0</v>
      </c>
    </row>
    <row r="109" spans="1:19" ht="14.25" thickBot="1" x14ac:dyDescent="0.2">
      <c r="A109" s="1" t="s">
        <v>8</v>
      </c>
      <c r="B109" s="2">
        <f>'share-same'!B109-'share-same-add'!B109+'share-same-miss'!B109</f>
        <v>304</v>
      </c>
      <c r="C109" s="2"/>
      <c r="D109" s="2"/>
      <c r="E109" s="2">
        <f>'share-same'!E109-'share-same-add'!E109+'share-same-miss'!E109</f>
        <v>12</v>
      </c>
      <c r="F109" s="2">
        <f>'share-same'!F109-'share-same-add'!G109+'share-same-miss'!G109</f>
        <v>258</v>
      </c>
      <c r="G109" s="2">
        <f>'share-same'!G109-'share-same-add'!H109+'share-same-miss'!H109</f>
        <v>52</v>
      </c>
      <c r="H109" s="2">
        <f>'share-same'!H109-'share-same-add'!I109+'share-same-miss'!I109</f>
        <v>1</v>
      </c>
      <c r="I109" s="2">
        <f>'share-same'!I109-'share-same-add'!J109+'share-same-miss'!J109</f>
        <v>11</v>
      </c>
      <c r="J109" s="2">
        <f>'share-same'!J109-'share-same-add'!K109+'share-same-miss'!K109</f>
        <v>322</v>
      </c>
      <c r="K109" s="2">
        <f>'share-same'!K109-'share-same-add'!L109+'share-same-miss'!L109</f>
        <v>122</v>
      </c>
      <c r="L109" s="2">
        <f>'share-same'!L109-'share-same-add'!M109+'share-same-miss'!M109</f>
        <v>413</v>
      </c>
      <c r="M109" s="2">
        <f>'share-same'!M109-'share-same-add'!N109+'share-same-miss'!N109</f>
        <v>0</v>
      </c>
      <c r="N109" s="2">
        <f>'share-same'!N109-'share-same-add'!O109+'share-same-miss'!O109</f>
        <v>78</v>
      </c>
      <c r="O109" s="2">
        <f>'share-same'!O109-'share-same-add'!P109+'share-same-miss'!P109</f>
        <v>78</v>
      </c>
      <c r="P109" s="2"/>
      <c r="Q109" s="2">
        <f>'share-same'!Q109-'share-same-add'!R109+'share-same-miss'!R109</f>
        <v>3</v>
      </c>
      <c r="R109" s="2">
        <f>'share-same'!R109-'share-same-add'!S109+'share-same-miss'!S109</f>
        <v>0</v>
      </c>
      <c r="S109" s="2">
        <f>'share-same'!T109-'share-same-add'!T109+'share-same-miss'!T109</f>
        <v>0</v>
      </c>
    </row>
    <row r="110" spans="1:19" ht="14.25" thickBot="1" x14ac:dyDescent="0.2">
      <c r="A110" s="1" t="s">
        <v>9</v>
      </c>
      <c r="B110" s="2">
        <f>'share-same'!B110-'share-same-add'!B110+'share-same-miss'!B110</f>
        <v>155</v>
      </c>
      <c r="C110" s="2"/>
      <c r="D110" s="2"/>
      <c r="E110" s="2">
        <f>'share-same'!E110-'share-same-add'!E110+'share-same-miss'!E110</f>
        <v>10</v>
      </c>
      <c r="F110" s="2">
        <f>'share-same'!F110-'share-same-add'!G110+'share-same-miss'!G110</f>
        <v>117</v>
      </c>
      <c r="G110" s="2">
        <f>'share-same'!G110-'share-same-add'!H110+'share-same-miss'!H110</f>
        <v>38</v>
      </c>
      <c r="H110" s="2">
        <f>'share-same'!H110-'share-same-add'!I110+'share-same-miss'!I110</f>
        <v>4</v>
      </c>
      <c r="I110" s="2">
        <f>'share-same'!I110-'share-same-add'!J110+'share-same-miss'!J110</f>
        <v>6</v>
      </c>
      <c r="J110" s="2">
        <f>'share-same'!J110-'share-same-add'!K110+'share-same-miss'!K110</f>
        <v>151</v>
      </c>
      <c r="K110" s="2">
        <f>'share-same'!K110-'share-same-add'!L110+'share-same-miss'!L110</f>
        <v>38</v>
      </c>
      <c r="L110" s="2">
        <f>'share-same'!L110-'share-same-add'!M110+'share-same-miss'!M110</f>
        <v>178</v>
      </c>
      <c r="M110" s="2">
        <f>'share-same'!M110-'share-same-add'!N110+'share-same-miss'!N110</f>
        <v>38</v>
      </c>
      <c r="N110" s="2">
        <f>'share-same'!N110-'share-same-add'!O110+'share-same-miss'!O110</f>
        <v>6</v>
      </c>
      <c r="O110" s="2">
        <f>'share-same'!O110-'share-same-add'!P110+'share-same-miss'!P110</f>
        <v>33</v>
      </c>
      <c r="P110" s="2"/>
      <c r="Q110" s="2">
        <f>'share-same'!Q110-'share-same-add'!R110+'share-same-miss'!R110</f>
        <v>0</v>
      </c>
      <c r="R110" s="2">
        <f>'share-same'!R110-'share-same-add'!S110+'share-same-miss'!S110</f>
        <v>0</v>
      </c>
      <c r="S110" s="2">
        <f>'share-same'!T110-'share-same-add'!T110+'share-same-miss'!T110</f>
        <v>0</v>
      </c>
    </row>
    <row r="111" spans="1:19" ht="14.25" thickBot="1" x14ac:dyDescent="0.2">
      <c r="A111" s="1" t="s">
        <v>10</v>
      </c>
      <c r="B111" s="2">
        <f>'share-same'!B111-'share-same-add'!B111+'share-same-miss'!B111</f>
        <v>0</v>
      </c>
      <c r="C111" s="2"/>
      <c r="D111" s="2"/>
      <c r="E111" s="2">
        <f>'share-same'!E111-'share-same-add'!E111+'share-same-miss'!E111</f>
        <v>0</v>
      </c>
      <c r="F111" s="2">
        <f>'share-same'!F111-'share-same-add'!G111+'share-same-miss'!G111</f>
        <v>0</v>
      </c>
      <c r="G111" s="2">
        <f>'share-same'!G111-'share-same-add'!H111+'share-same-miss'!H111</f>
        <v>0</v>
      </c>
      <c r="H111" s="2">
        <f>'share-same'!H111-'share-same-add'!I111+'share-same-miss'!I111</f>
        <v>0</v>
      </c>
      <c r="I111" s="2">
        <f>'share-same'!I111-'share-same-add'!J111+'share-same-miss'!J111</f>
        <v>0</v>
      </c>
      <c r="J111" s="2">
        <f>'share-same'!J111-'share-same-add'!K111+'share-same-miss'!K111</f>
        <v>0</v>
      </c>
      <c r="K111" s="2">
        <f>'share-same'!K111-'share-same-add'!L111+'share-same-miss'!L111</f>
        <v>0</v>
      </c>
      <c r="L111" s="2">
        <f>'share-same'!L111-'share-same-add'!M111+'share-same-miss'!M111</f>
        <v>0</v>
      </c>
      <c r="M111" s="2">
        <f>'share-same'!M111-'share-same-add'!N111+'share-same-miss'!N111</f>
        <v>0</v>
      </c>
      <c r="N111" s="2">
        <f>'share-same'!N111-'share-same-add'!O111+'share-same-miss'!O111</f>
        <v>0</v>
      </c>
      <c r="O111" s="2">
        <f>'share-same'!O111-'share-same-add'!P111+'share-same-miss'!P111</f>
        <v>0</v>
      </c>
      <c r="P111" s="2"/>
      <c r="Q111" s="2">
        <f>'share-same'!Q111-'share-same-add'!R111+'share-same-miss'!R111</f>
        <v>0</v>
      </c>
      <c r="R111" s="2">
        <f>'share-same'!R111-'share-same-add'!S111+'share-same-miss'!S111</f>
        <v>0</v>
      </c>
      <c r="S111" s="2">
        <f>'share-same'!T111-'share-same-add'!T111+'share-same-miss'!T111</f>
        <v>0</v>
      </c>
    </row>
    <row r="112" spans="1:19" ht="14.25" thickBot="1" x14ac:dyDescent="0.2">
      <c r="A112" s="1" t="s">
        <v>11</v>
      </c>
      <c r="B112" s="2">
        <f>'share-same'!B112-'share-same-add'!B112+'share-same-miss'!B112</f>
        <v>199</v>
      </c>
      <c r="C112" s="2"/>
      <c r="D112" s="2"/>
      <c r="E112" s="2">
        <f>'share-same'!E112-'share-same-add'!E112+'share-same-miss'!E112</f>
        <v>5</v>
      </c>
      <c r="F112" s="2">
        <f>'share-same'!F112-'share-same-add'!G112+'share-same-miss'!G112</f>
        <v>192</v>
      </c>
      <c r="G112" s="2">
        <f>'share-same'!G112-'share-same-add'!H112+'share-same-miss'!H112</f>
        <v>8</v>
      </c>
      <c r="H112" s="2">
        <f>'share-same'!H112-'share-same-add'!I112+'share-same-miss'!I112</f>
        <v>5</v>
      </c>
      <c r="I112" s="2">
        <f>'share-same'!I112-'share-same-add'!J112+'share-same-miss'!J112</f>
        <v>0</v>
      </c>
      <c r="J112" s="2">
        <f>'share-same'!J112-'share-same-add'!K112+'share-same-miss'!K112</f>
        <v>194</v>
      </c>
      <c r="K112" s="2">
        <f>'share-same'!K112-'share-same-add'!L112+'share-same-miss'!L112</f>
        <v>27</v>
      </c>
      <c r="L112" s="2">
        <f>'share-same'!L112-'share-same-add'!M112+'share-same-miss'!M112</f>
        <v>223</v>
      </c>
      <c r="M112" s="2">
        <f>'share-same'!M112-'share-same-add'!N112+'share-same-miss'!N112</f>
        <v>5</v>
      </c>
      <c r="N112" s="2">
        <f>'share-same'!N112-'share-same-add'!O112+'share-same-miss'!O112</f>
        <v>0</v>
      </c>
      <c r="O112" s="2">
        <f>'share-same'!O112-'share-same-add'!P112+'share-same-miss'!P112</f>
        <v>5</v>
      </c>
      <c r="P112" s="2"/>
      <c r="Q112" s="2">
        <f>'share-same'!Q112-'share-same-add'!R112+'share-same-miss'!R112</f>
        <v>0</v>
      </c>
      <c r="R112" s="2">
        <f>'share-same'!R112-'share-same-add'!S112+'share-same-miss'!S112</f>
        <v>0</v>
      </c>
      <c r="S112" s="2">
        <f>'share-same'!T112-'share-same-add'!T112+'share-same-miss'!T112</f>
        <v>0</v>
      </c>
    </row>
    <row r="113" spans="1:19" ht="14.25" thickBot="1" x14ac:dyDescent="0.2">
      <c r="A113" s="1" t="s">
        <v>12</v>
      </c>
      <c r="B113" s="2">
        <f>'share-same'!B113-'share-same-add'!B113+'share-same-miss'!B113</f>
        <v>0</v>
      </c>
      <c r="C113" s="2"/>
      <c r="D113" s="2"/>
      <c r="E113" s="2">
        <f>'share-same'!E113-'share-same-add'!E113+'share-same-miss'!E113</f>
        <v>0</v>
      </c>
      <c r="F113" s="2">
        <f>'share-same'!F113-'share-same-add'!G113+'share-same-miss'!G113</f>
        <v>0</v>
      </c>
      <c r="G113" s="2">
        <f>'share-same'!G113-'share-same-add'!H113+'share-same-miss'!H113</f>
        <v>0</v>
      </c>
      <c r="H113" s="2">
        <f>'share-same'!H113-'share-same-add'!I113+'share-same-miss'!I113</f>
        <v>0</v>
      </c>
      <c r="I113" s="2">
        <f>'share-same'!I113-'share-same-add'!J113+'share-same-miss'!J113</f>
        <v>0</v>
      </c>
      <c r="J113" s="2">
        <f>'share-same'!J113-'share-same-add'!K113+'share-same-miss'!K113</f>
        <v>0</v>
      </c>
      <c r="K113" s="2">
        <f>'share-same'!K113-'share-same-add'!L113+'share-same-miss'!L113</f>
        <v>0</v>
      </c>
      <c r="L113" s="2">
        <f>'share-same'!L113-'share-same-add'!M113+'share-same-miss'!M113</f>
        <v>0</v>
      </c>
      <c r="M113" s="2">
        <f>'share-same'!M113-'share-same-add'!N113+'share-same-miss'!N113</f>
        <v>0</v>
      </c>
      <c r="N113" s="2">
        <f>'share-same'!N113-'share-same-add'!O113+'share-same-miss'!O113</f>
        <v>0</v>
      </c>
      <c r="O113" s="2">
        <f>'share-same'!O113-'share-same-add'!P113+'share-same-miss'!P113</f>
        <v>0</v>
      </c>
      <c r="P113" s="2"/>
      <c r="Q113" s="2">
        <f>'share-same'!Q113-'share-same-add'!R113+'share-same-miss'!R113</f>
        <v>0</v>
      </c>
      <c r="R113" s="2">
        <f>'share-same'!R113-'share-same-add'!S113+'share-same-miss'!S113</f>
        <v>0</v>
      </c>
      <c r="S113" s="2">
        <f>'share-same'!T113-'share-same-add'!T113+'share-same-miss'!T113</f>
        <v>0</v>
      </c>
    </row>
    <row r="114" spans="1:19" ht="14.25" thickBot="1" x14ac:dyDescent="0.2">
      <c r="A114" s="3" t="s">
        <v>0</v>
      </c>
      <c r="B114" s="4">
        <f t="shared" ref="B114" si="19">SUM(B103:B113)</f>
        <v>1293</v>
      </c>
      <c r="C114" s="4"/>
      <c r="D114" s="4"/>
      <c r="E114" s="4">
        <f>SUM(E103:E113)</f>
        <v>76</v>
      </c>
      <c r="F114" s="4">
        <f t="shared" ref="F114:O114" si="20">SUM(F103:F113)</f>
        <v>800</v>
      </c>
      <c r="G114" s="4">
        <f t="shared" si="20"/>
        <v>501</v>
      </c>
      <c r="H114" s="4">
        <f t="shared" si="20"/>
        <v>32</v>
      </c>
      <c r="I114" s="4">
        <f t="shared" si="20"/>
        <v>44</v>
      </c>
      <c r="J114" s="4">
        <f t="shared" si="20"/>
        <v>999</v>
      </c>
      <c r="K114" s="4">
        <f t="shared" si="20"/>
        <v>645</v>
      </c>
      <c r="L114" s="4">
        <f t="shared" si="20"/>
        <v>1571</v>
      </c>
      <c r="M114" s="4">
        <f t="shared" si="20"/>
        <v>131</v>
      </c>
      <c r="N114" s="4">
        <f t="shared" si="20"/>
        <v>124</v>
      </c>
      <c r="O114" s="4">
        <f t="shared" si="20"/>
        <v>214</v>
      </c>
      <c r="P114" s="4"/>
      <c r="Q114" s="4">
        <f t="shared" ref="Q114:R114" si="21">SUM(Q103:Q113)</f>
        <v>5</v>
      </c>
      <c r="R114" s="4">
        <f t="shared" si="21"/>
        <v>0</v>
      </c>
      <c r="S114" s="4">
        <f t="shared" ref="S114" si="22">SUM(S103:S113)</f>
        <v>0</v>
      </c>
    </row>
    <row r="121" spans="1:19" ht="27" customHeight="1" x14ac:dyDescent="0.15">
      <c r="A121" s="108" t="s">
        <v>1</v>
      </c>
      <c r="B121" s="109" t="s">
        <v>32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</row>
    <row r="122" spans="1:19" ht="27" x14ac:dyDescent="0.15">
      <c r="A122" s="108"/>
      <c r="B122" s="6" t="s">
        <v>13</v>
      </c>
      <c r="C122" s="6"/>
      <c r="D122" s="6"/>
      <c r="E122" s="7" t="s">
        <v>14</v>
      </c>
      <c r="F122" s="7" t="s">
        <v>15</v>
      </c>
      <c r="G122" s="7" t="s">
        <v>16</v>
      </c>
      <c r="H122" s="7" t="s">
        <v>17</v>
      </c>
      <c r="I122" s="7" t="s">
        <v>18</v>
      </c>
      <c r="J122" s="7" t="s">
        <v>20</v>
      </c>
      <c r="K122" s="7" t="s">
        <v>19</v>
      </c>
      <c r="L122" s="7" t="s">
        <v>21</v>
      </c>
      <c r="M122" s="7" t="s">
        <v>22</v>
      </c>
      <c r="N122" s="7" t="s">
        <v>23</v>
      </c>
      <c r="O122" s="7" t="s">
        <v>24</v>
      </c>
      <c r="P122" s="7"/>
      <c r="Q122" s="7" t="s">
        <v>25</v>
      </c>
      <c r="R122" s="7" t="s">
        <v>26</v>
      </c>
      <c r="S122" s="7" t="s">
        <v>131</v>
      </c>
    </row>
    <row r="123" spans="1:19" ht="14.25" thickBot="1" x14ac:dyDescent="0.2">
      <c r="A123" s="1" t="s">
        <v>2</v>
      </c>
      <c r="B123" s="2">
        <f>'share-same'!B123-'share-same-add'!B123+'share-same-miss'!B123</f>
        <v>4</v>
      </c>
      <c r="C123" s="2"/>
      <c r="D123" s="2"/>
      <c r="E123" s="2">
        <f>'share-same'!E123-'share-same-add'!E123+'share-same-miss'!E123</f>
        <v>4</v>
      </c>
      <c r="F123" s="2">
        <f>'share-same'!F123-'share-same-add'!G123+'share-same-miss'!G123</f>
        <v>4</v>
      </c>
      <c r="G123" s="2">
        <f>'share-same'!G123-'share-same-add'!H123+'share-same-miss'!H123</f>
        <v>0</v>
      </c>
      <c r="H123" s="2">
        <f>'share-same'!H123-'share-same-add'!I123+'share-same-miss'!I123</f>
        <v>4</v>
      </c>
      <c r="I123" s="2">
        <f>'share-same'!I123-'share-same-add'!J123+'share-same-miss'!J123</f>
        <v>0</v>
      </c>
      <c r="J123" s="2">
        <f>'share-same'!J123-'share-same-add'!K123+'share-same-miss'!K123</f>
        <v>8</v>
      </c>
      <c r="K123" s="2">
        <f>'share-same'!K123-'share-same-add'!L123+'share-same-miss'!L123</f>
        <v>0</v>
      </c>
      <c r="L123" s="2">
        <f>'share-same'!L123-'share-same-add'!M123+'share-same-miss'!M123</f>
        <v>8</v>
      </c>
      <c r="M123" s="2">
        <f>'share-same'!M123-'share-same-add'!N123+'share-same-miss'!N123</f>
        <v>8</v>
      </c>
      <c r="N123" s="2">
        <f>'share-same'!N123-'share-same-add'!O123+'share-same-miss'!O123</f>
        <v>0</v>
      </c>
      <c r="O123" s="2">
        <f>'share-same'!O123-'share-same-add'!P123+'share-same-miss'!P123</f>
        <v>8</v>
      </c>
      <c r="P123" s="2"/>
      <c r="Q123" s="2">
        <f>'share-same'!Q123-'share-same-add'!R123+'share-same-miss'!R123</f>
        <v>0</v>
      </c>
      <c r="R123" s="2">
        <f>'share-same'!R123-'share-same-add'!S123+'share-same-miss'!S123</f>
        <v>0</v>
      </c>
      <c r="S123" s="2">
        <f>'share-same'!T123-'share-same-add'!T123+'share-same-miss'!T123</f>
        <v>0</v>
      </c>
    </row>
    <row r="124" spans="1:19" ht="14.25" thickBot="1" x14ac:dyDescent="0.2">
      <c r="A124" s="1" t="s">
        <v>3</v>
      </c>
      <c r="B124" s="2">
        <f>'share-same'!B124-'share-same-add'!B124+'share-same-miss'!B124</f>
        <v>150</v>
      </c>
      <c r="C124" s="2"/>
      <c r="D124" s="2"/>
      <c r="E124" s="2">
        <f>'share-same'!E124-'share-same-add'!E124+'share-same-miss'!E124</f>
        <v>7</v>
      </c>
      <c r="F124" s="2">
        <f>'share-same'!F124-'share-same-add'!G124+'share-same-miss'!G124</f>
        <v>149</v>
      </c>
      <c r="G124" s="2">
        <f>'share-same'!G124-'share-same-add'!H124+'share-same-miss'!H124</f>
        <v>4</v>
      </c>
      <c r="H124" s="2">
        <f>'share-same'!H124-'share-same-add'!I124+'share-same-miss'!I124</f>
        <v>7</v>
      </c>
      <c r="I124" s="2">
        <f>'share-same'!I124-'share-same-add'!J124+'share-same-miss'!J124</f>
        <v>1</v>
      </c>
      <c r="J124" s="2">
        <f>'share-same'!J124-'share-same-add'!K124+'share-same-miss'!K124</f>
        <v>1426</v>
      </c>
      <c r="K124" s="2">
        <f>'share-same'!K124-'share-same-add'!L124+'share-same-miss'!L124</f>
        <v>93</v>
      </c>
      <c r="L124" s="2">
        <f>'share-same'!L124-'share-same-add'!M124+'share-same-miss'!M124</f>
        <v>1454</v>
      </c>
      <c r="M124" s="2">
        <f>'share-same'!M124-'share-same-add'!N124+'share-same-miss'!N124</f>
        <v>116</v>
      </c>
      <c r="N124" s="2">
        <f>'share-same'!N124-'share-same-add'!O124+'share-same-miss'!O124</f>
        <v>66</v>
      </c>
      <c r="O124" s="2">
        <f>'share-same'!O124-'share-same-add'!P124+'share-same-miss'!P124</f>
        <v>135</v>
      </c>
      <c r="P124" s="2"/>
      <c r="Q124" s="2">
        <f>'share-same'!Q124-'share-same-add'!R124+'share-same-miss'!R124</f>
        <v>0</v>
      </c>
      <c r="R124" s="2">
        <f>'share-same'!R124-'share-same-add'!S124+'share-same-miss'!S124</f>
        <v>8</v>
      </c>
      <c r="S124" s="2">
        <f>'share-same'!T124-'share-same-add'!T124+'share-same-miss'!T124</f>
        <v>0</v>
      </c>
    </row>
    <row r="125" spans="1:19" ht="14.25" thickBot="1" x14ac:dyDescent="0.2">
      <c r="A125" s="1" t="s">
        <v>4</v>
      </c>
      <c r="B125" s="2">
        <f>'share-same'!B125-'share-same-add'!B125+'share-same-miss'!B125</f>
        <v>0</v>
      </c>
      <c r="C125" s="2"/>
      <c r="D125" s="2"/>
      <c r="E125" s="2">
        <f>'share-same'!E125-'share-same-add'!E125+'share-same-miss'!E125</f>
        <v>0</v>
      </c>
      <c r="F125" s="2">
        <f>'share-same'!F125-'share-same-add'!G125+'share-same-miss'!G125</f>
        <v>0</v>
      </c>
      <c r="G125" s="2">
        <f>'share-same'!G125-'share-same-add'!H125+'share-same-miss'!H125</f>
        <v>0</v>
      </c>
      <c r="H125" s="2">
        <f>'share-same'!H125-'share-same-add'!I125+'share-same-miss'!I125</f>
        <v>0</v>
      </c>
      <c r="I125" s="2">
        <f>'share-same'!I125-'share-same-add'!J125+'share-same-miss'!J125</f>
        <v>0</v>
      </c>
      <c r="J125" s="2">
        <f>'share-same'!J125-'share-same-add'!K125+'share-same-miss'!K125</f>
        <v>0</v>
      </c>
      <c r="K125" s="2">
        <f>'share-same'!K125-'share-same-add'!L125+'share-same-miss'!L125</f>
        <v>0</v>
      </c>
      <c r="L125" s="2">
        <f>'share-same'!L125-'share-same-add'!M125+'share-same-miss'!M125</f>
        <v>0</v>
      </c>
      <c r="M125" s="2">
        <f>'share-same'!M125-'share-same-add'!N125+'share-same-miss'!N125</f>
        <v>0</v>
      </c>
      <c r="N125" s="2">
        <f>'share-same'!N125-'share-same-add'!O125+'share-same-miss'!O125</f>
        <v>0</v>
      </c>
      <c r="O125" s="2">
        <f>'share-same'!O125-'share-same-add'!P125+'share-same-miss'!P125</f>
        <v>0</v>
      </c>
      <c r="P125" s="2"/>
      <c r="Q125" s="2">
        <f>'share-same'!Q125-'share-same-add'!R125+'share-same-miss'!R125</f>
        <v>0</v>
      </c>
      <c r="R125" s="2">
        <f>'share-same'!R125-'share-same-add'!S125+'share-same-miss'!S125</f>
        <v>0</v>
      </c>
      <c r="S125" s="2">
        <f>'share-same'!T125-'share-same-add'!T125+'share-same-miss'!T125</f>
        <v>0</v>
      </c>
    </row>
    <row r="126" spans="1:19" ht="14.25" thickBot="1" x14ac:dyDescent="0.2">
      <c r="A126" s="1" t="s">
        <v>5</v>
      </c>
      <c r="B126" s="2">
        <f>'share-same'!B126-'share-same-add'!B126+'share-same-miss'!B126</f>
        <v>128</v>
      </c>
      <c r="C126" s="2"/>
      <c r="D126" s="2"/>
      <c r="E126" s="2">
        <f>'share-same'!E126-'share-same-add'!E126+'share-same-miss'!E126</f>
        <v>7</v>
      </c>
      <c r="F126" s="2">
        <f>'share-same'!F126-'share-same-add'!G126+'share-same-miss'!G126</f>
        <v>73</v>
      </c>
      <c r="G126" s="2">
        <f>'share-same'!G126-'share-same-add'!H126+'share-same-miss'!H126</f>
        <v>71</v>
      </c>
      <c r="H126" s="2">
        <f>'share-same'!H126-'share-same-add'!I126+'share-same-miss'!I126</f>
        <v>7</v>
      </c>
      <c r="I126" s="2">
        <f>'share-same'!I126-'share-same-add'!J126+'share-same-miss'!J126</f>
        <v>0</v>
      </c>
      <c r="J126" s="2">
        <f>'share-same'!J126-'share-same-add'!K126+'share-same-miss'!K126</f>
        <v>290</v>
      </c>
      <c r="K126" s="2">
        <f>'share-same'!K126-'share-same-add'!L126+'share-same-miss'!L126</f>
        <v>215</v>
      </c>
      <c r="L126" s="2">
        <f>'share-same'!L126-'share-same-add'!M126+'share-same-miss'!M126</f>
        <v>503</v>
      </c>
      <c r="M126" s="2">
        <f>'share-same'!M126-'share-same-add'!N126+'share-same-miss'!N126</f>
        <v>27</v>
      </c>
      <c r="N126" s="2">
        <f>'share-same'!N126-'share-same-add'!O126+'share-same-miss'!O126</f>
        <v>0</v>
      </c>
      <c r="O126" s="2">
        <f>'share-same'!O126-'share-same-add'!P126+'share-same-miss'!P126</f>
        <v>27</v>
      </c>
      <c r="P126" s="2"/>
      <c r="Q126" s="2">
        <f>'share-same'!Q126-'share-same-add'!R126+'share-same-miss'!R126</f>
        <v>5</v>
      </c>
      <c r="R126" s="2">
        <f>'share-same'!R126-'share-same-add'!S126+'share-same-miss'!S126</f>
        <v>0</v>
      </c>
      <c r="S126" s="2">
        <f>'share-same'!T126-'share-same-add'!T126+'share-same-miss'!T126</f>
        <v>0</v>
      </c>
    </row>
    <row r="127" spans="1:19" ht="14.25" thickBot="1" x14ac:dyDescent="0.2">
      <c r="A127" s="1" t="s">
        <v>6</v>
      </c>
      <c r="B127" s="2">
        <f>'share-same'!B127-'share-same-add'!B127+'share-same-miss'!B127</f>
        <v>180</v>
      </c>
      <c r="C127" s="2"/>
      <c r="D127" s="2"/>
      <c r="E127" s="2">
        <f>'share-same'!E127-'share-same-add'!E127+'share-same-miss'!E127</f>
        <v>0</v>
      </c>
      <c r="F127" s="2">
        <f>'share-same'!F127-'share-same-add'!G127+'share-same-miss'!G127</f>
        <v>180</v>
      </c>
      <c r="G127" s="2">
        <f>'share-same'!G127-'share-same-add'!H127+'share-same-miss'!H127</f>
        <v>126</v>
      </c>
      <c r="H127" s="2">
        <f>'share-same'!H127-'share-same-add'!I127+'share-same-miss'!I127</f>
        <v>0</v>
      </c>
      <c r="I127" s="2">
        <f>'share-same'!I127-'share-same-add'!J127+'share-same-miss'!J127</f>
        <v>0</v>
      </c>
      <c r="J127" s="2">
        <f>'share-same'!J127-'share-same-add'!K127+'share-same-miss'!K127</f>
        <v>936</v>
      </c>
      <c r="K127" s="2">
        <f>'share-same'!K127-'share-same-add'!L127+'share-same-miss'!L127</f>
        <v>126</v>
      </c>
      <c r="L127" s="2">
        <f>'share-same'!L127-'share-same-add'!M127+'share-same-miss'!M127</f>
        <v>1060</v>
      </c>
      <c r="M127" s="2">
        <f>'share-same'!M127-'share-same-add'!N127+'share-same-miss'!N127</f>
        <v>0</v>
      </c>
      <c r="N127" s="2">
        <f>'share-same'!N127-'share-same-add'!O127+'share-same-miss'!O127</f>
        <v>0</v>
      </c>
      <c r="O127" s="2">
        <f>'share-same'!O127-'share-same-add'!P127+'share-same-miss'!P127</f>
        <v>0</v>
      </c>
      <c r="P127" s="2"/>
      <c r="Q127" s="2">
        <f>'share-same'!Q127-'share-same-add'!R127+'share-same-miss'!R127</f>
        <v>0</v>
      </c>
      <c r="R127" s="2">
        <f>'share-same'!R127-'share-same-add'!S127+'share-same-miss'!S127</f>
        <v>0</v>
      </c>
      <c r="S127" s="2">
        <f>'share-same'!T127-'share-same-add'!T127+'share-same-miss'!T127</f>
        <v>0</v>
      </c>
    </row>
    <row r="128" spans="1:19" ht="14.25" thickBot="1" x14ac:dyDescent="0.2">
      <c r="A128" s="1" t="s">
        <v>7</v>
      </c>
      <c r="B128" s="2">
        <f>'share-same'!B128-'share-same-add'!B128+'share-same-miss'!B128</f>
        <v>109</v>
      </c>
      <c r="C128" s="2"/>
      <c r="D128" s="2"/>
      <c r="E128" s="2">
        <f>'share-same'!E128-'share-same-add'!E128+'share-same-miss'!E128</f>
        <v>15</v>
      </c>
      <c r="F128" s="2">
        <f>'share-same'!F128-'share-same-add'!G128+'share-same-miss'!G128</f>
        <v>106</v>
      </c>
      <c r="G128" s="2">
        <f>'share-same'!G128-'share-same-add'!H128+'share-same-miss'!H128</f>
        <v>12</v>
      </c>
      <c r="H128" s="2">
        <f>'share-same'!H128-'share-same-add'!I128+'share-same-miss'!I128</f>
        <v>15</v>
      </c>
      <c r="I128" s="2">
        <f>'share-same'!I128-'share-same-add'!J128+'share-same-miss'!J128</f>
        <v>0</v>
      </c>
      <c r="J128" s="2">
        <f>'share-same'!J128-'share-same-add'!K128+'share-same-miss'!K128</f>
        <v>1148</v>
      </c>
      <c r="K128" s="2">
        <f>'share-same'!K128-'share-same-add'!L128+'share-same-miss'!L128</f>
        <v>79</v>
      </c>
      <c r="L128" s="2">
        <f>'share-same'!L128-'share-same-add'!M128+'share-same-miss'!M128</f>
        <v>1276</v>
      </c>
      <c r="M128" s="2">
        <f>'share-same'!M128-'share-same-add'!N128+'share-same-miss'!N128</f>
        <v>45</v>
      </c>
      <c r="N128" s="2">
        <f>'share-same'!N128-'share-same-add'!O128+'share-same-miss'!O128</f>
        <v>0</v>
      </c>
      <c r="O128" s="2">
        <f>'share-same'!O128-'share-same-add'!P128+'share-same-miss'!P128</f>
        <v>114</v>
      </c>
      <c r="P128" s="2"/>
      <c r="Q128" s="2">
        <f>'share-same'!Q128-'share-same-add'!R128+'share-same-miss'!R128</f>
        <v>1</v>
      </c>
      <c r="R128" s="2">
        <f>'share-same'!R128-'share-same-add'!S128+'share-same-miss'!S128</f>
        <v>0</v>
      </c>
      <c r="S128" s="2">
        <f>'share-same'!T128-'share-same-add'!T128+'share-same-miss'!T128</f>
        <v>0</v>
      </c>
    </row>
    <row r="129" spans="1:19" ht="14.25" thickBot="1" x14ac:dyDescent="0.2">
      <c r="A129" s="1" t="s">
        <v>8</v>
      </c>
      <c r="B129" s="2">
        <f>'share-same'!B129-'share-same-add'!B129+'share-same-miss'!B129</f>
        <v>180</v>
      </c>
      <c r="C129" s="2"/>
      <c r="D129" s="2"/>
      <c r="E129" s="2">
        <f>'share-same'!E129-'share-same-add'!E129+'share-same-miss'!E129</f>
        <v>7</v>
      </c>
      <c r="F129" s="2">
        <f>'share-same'!F129-'share-same-add'!G129+'share-same-miss'!G129</f>
        <v>173</v>
      </c>
      <c r="G129" s="2">
        <f>'share-same'!G129-'share-same-add'!H129+'share-same-miss'!H129</f>
        <v>20</v>
      </c>
      <c r="H129" s="2">
        <f>'share-same'!H129-'share-same-add'!I129+'share-same-miss'!I129</f>
        <v>1</v>
      </c>
      <c r="I129" s="2">
        <f>'share-same'!I129-'share-same-add'!J129+'share-same-miss'!J129</f>
        <v>7</v>
      </c>
      <c r="J129" s="2">
        <f>'share-same'!J129-'share-same-add'!K129+'share-same-miss'!K129</f>
        <v>991</v>
      </c>
      <c r="K129" s="2">
        <f>'share-same'!K129-'share-same-add'!L129+'share-same-miss'!L129</f>
        <v>82</v>
      </c>
      <c r="L129" s="2">
        <f>'share-same'!L129-'share-same-add'!M129+'share-same-miss'!M129</f>
        <v>1030</v>
      </c>
      <c r="M129" s="2">
        <f>'share-same'!M129-'share-same-add'!N129+'share-same-miss'!N129</f>
        <v>0</v>
      </c>
      <c r="N129" s="2">
        <f>'share-same'!N129-'share-same-add'!O129+'share-same-miss'!O129</f>
        <v>0</v>
      </c>
      <c r="O129" s="2">
        <f>'share-same'!O129-'share-same-add'!P129+'share-same-miss'!P129</f>
        <v>0</v>
      </c>
      <c r="P129" s="2"/>
      <c r="Q129" s="2">
        <f>'share-same'!Q129-'share-same-add'!R129+'share-same-miss'!R129</f>
        <v>7</v>
      </c>
      <c r="R129" s="2">
        <f>'share-same'!R129-'share-same-add'!S129+'share-same-miss'!S129</f>
        <v>1</v>
      </c>
      <c r="S129" s="2">
        <f>'share-same'!T129-'share-same-add'!T129+'share-same-miss'!T129</f>
        <v>0</v>
      </c>
    </row>
    <row r="130" spans="1:19" ht="14.25" thickBot="1" x14ac:dyDescent="0.2">
      <c r="A130" s="1" t="s">
        <v>9</v>
      </c>
      <c r="B130" s="2">
        <f>'share-same'!B130-'share-same-add'!B130+'share-same-miss'!B130</f>
        <v>167</v>
      </c>
      <c r="C130" s="2"/>
      <c r="D130" s="2"/>
      <c r="E130" s="2">
        <f>'share-same'!E130-'share-same-add'!E130+'share-same-miss'!E130</f>
        <v>4</v>
      </c>
      <c r="F130" s="2">
        <f>'share-same'!F130-'share-same-add'!G130+'share-same-miss'!G130</f>
        <v>147</v>
      </c>
      <c r="G130" s="2">
        <f>'share-same'!G130-'share-same-add'!H130+'share-same-miss'!H130</f>
        <v>26</v>
      </c>
      <c r="H130" s="2">
        <f>'share-same'!H130-'share-same-add'!I130+'share-same-miss'!I130</f>
        <v>7</v>
      </c>
      <c r="I130" s="2">
        <f>'share-same'!I130-'share-same-add'!J130+'share-same-miss'!J130</f>
        <v>1</v>
      </c>
      <c r="J130" s="2">
        <f>'share-same'!J130-'share-same-add'!K130+'share-same-miss'!K130</f>
        <v>453</v>
      </c>
      <c r="K130" s="2">
        <f>'share-same'!K130-'share-same-add'!L130+'share-same-miss'!L130</f>
        <v>137</v>
      </c>
      <c r="L130" s="2">
        <f>'share-same'!L130-'share-same-add'!M130+'share-same-miss'!M130</f>
        <v>605</v>
      </c>
      <c r="M130" s="2">
        <f>'share-same'!M130-'share-same-add'!N130+'share-same-miss'!N130</f>
        <v>18</v>
      </c>
      <c r="N130" s="2">
        <f>'share-same'!N130-'share-same-add'!O130+'share-same-miss'!O130</f>
        <v>-17</v>
      </c>
      <c r="O130" s="2">
        <f>'share-same'!O130-'share-same-add'!P130+'share-same-miss'!P130</f>
        <v>1</v>
      </c>
      <c r="P130" s="2"/>
      <c r="Q130" s="2">
        <f>'share-same'!Q130-'share-same-add'!R130+'share-same-miss'!R130</f>
        <v>5</v>
      </c>
      <c r="R130" s="2">
        <f>'share-same'!R130-'share-same-add'!S130+'share-same-miss'!S130</f>
        <v>0</v>
      </c>
      <c r="S130" s="2">
        <f>'share-same'!T130-'share-same-add'!T130+'share-same-miss'!T130</f>
        <v>0</v>
      </c>
    </row>
    <row r="131" spans="1:19" ht="14.25" thickBot="1" x14ac:dyDescent="0.2">
      <c r="A131" s="1" t="s">
        <v>10</v>
      </c>
      <c r="B131" s="2">
        <f>'share-same'!B131-'share-same-add'!B131+'share-same-miss'!B131</f>
        <v>0</v>
      </c>
      <c r="C131" s="2"/>
      <c r="D131" s="2"/>
      <c r="E131" s="2">
        <f>'share-same'!E131-'share-same-add'!E131+'share-same-miss'!E131</f>
        <v>0</v>
      </c>
      <c r="F131" s="2">
        <f>'share-same'!F131-'share-same-add'!G131+'share-same-miss'!G131</f>
        <v>0</v>
      </c>
      <c r="G131" s="2">
        <f>'share-same'!G131-'share-same-add'!H131+'share-same-miss'!H131</f>
        <v>0</v>
      </c>
      <c r="H131" s="2">
        <f>'share-same'!H131-'share-same-add'!I131+'share-same-miss'!I131</f>
        <v>0</v>
      </c>
      <c r="I131" s="2">
        <f>'share-same'!I131-'share-same-add'!J131+'share-same-miss'!J131</f>
        <v>0</v>
      </c>
      <c r="J131" s="2">
        <f>'share-same'!J131-'share-same-add'!K131+'share-same-miss'!K131</f>
        <v>0</v>
      </c>
      <c r="K131" s="2">
        <f>'share-same'!K131-'share-same-add'!L131+'share-same-miss'!L131</f>
        <v>0</v>
      </c>
      <c r="L131" s="2">
        <f>'share-same'!L131-'share-same-add'!M131+'share-same-miss'!M131</f>
        <v>0</v>
      </c>
      <c r="M131" s="2">
        <f>'share-same'!M131-'share-same-add'!N131+'share-same-miss'!N131</f>
        <v>0</v>
      </c>
      <c r="N131" s="2">
        <f>'share-same'!N131-'share-same-add'!O131+'share-same-miss'!O131</f>
        <v>0</v>
      </c>
      <c r="O131" s="2">
        <f>'share-same'!O131-'share-same-add'!P131+'share-same-miss'!P131</f>
        <v>0</v>
      </c>
      <c r="P131" s="2"/>
      <c r="Q131" s="2">
        <f>'share-same'!Q131-'share-same-add'!R131+'share-same-miss'!R131</f>
        <v>0</v>
      </c>
      <c r="R131" s="2">
        <f>'share-same'!R131-'share-same-add'!S131+'share-same-miss'!S131</f>
        <v>0</v>
      </c>
      <c r="S131" s="2">
        <f>'share-same'!T131-'share-same-add'!T131+'share-same-miss'!T131</f>
        <v>0</v>
      </c>
    </row>
    <row r="132" spans="1:19" ht="14.25" thickBot="1" x14ac:dyDescent="0.2">
      <c r="A132" s="1" t="s">
        <v>11</v>
      </c>
      <c r="B132" s="2">
        <f>'share-same'!B132-'share-same-add'!B132+'share-same-miss'!B132</f>
        <v>56</v>
      </c>
      <c r="C132" s="2"/>
      <c r="D132" s="2"/>
      <c r="E132" s="2">
        <f>'share-same'!E132-'share-same-add'!E132+'share-same-miss'!E132</f>
        <v>0</v>
      </c>
      <c r="F132" s="2">
        <f>'share-same'!F132-'share-same-add'!G132+'share-same-miss'!G132</f>
        <v>51</v>
      </c>
      <c r="G132" s="2">
        <f>'share-same'!G132-'share-same-add'!H132+'share-same-miss'!H132</f>
        <v>5</v>
      </c>
      <c r="H132" s="2">
        <f>'share-same'!H132-'share-same-add'!I132+'share-same-miss'!I132</f>
        <v>0</v>
      </c>
      <c r="I132" s="2">
        <f>'share-same'!I132-'share-same-add'!J132+'share-same-miss'!J132</f>
        <v>0</v>
      </c>
      <c r="J132" s="2">
        <f>'share-same'!J132-'share-same-add'!K132+'share-same-miss'!K132</f>
        <v>169</v>
      </c>
      <c r="K132" s="2">
        <f>'share-same'!K132-'share-same-add'!L132+'share-same-miss'!L132</f>
        <v>67</v>
      </c>
      <c r="L132" s="2">
        <f>'share-same'!L132-'share-same-add'!M132+'share-same-miss'!M132</f>
        <v>233</v>
      </c>
      <c r="M132" s="2">
        <f>'share-same'!M132-'share-same-add'!N132+'share-same-miss'!N132</f>
        <v>0</v>
      </c>
      <c r="N132" s="2">
        <f>'share-same'!N132-'share-same-add'!O132+'share-same-miss'!O132</f>
        <v>0</v>
      </c>
      <c r="O132" s="2">
        <f>'share-same'!O132-'share-same-add'!P132+'share-same-miss'!P132</f>
        <v>0</v>
      </c>
      <c r="P132" s="2"/>
      <c r="Q132" s="2">
        <f>'share-same'!Q132-'share-same-add'!R132+'share-same-miss'!R132</f>
        <v>0</v>
      </c>
      <c r="R132" s="2">
        <f>'share-same'!R132-'share-same-add'!S132+'share-same-miss'!S132</f>
        <v>0</v>
      </c>
      <c r="S132" s="2">
        <f>'share-same'!T132-'share-same-add'!T132+'share-same-miss'!T132</f>
        <v>0</v>
      </c>
    </row>
    <row r="133" spans="1:19" ht="14.25" thickBot="1" x14ac:dyDescent="0.2">
      <c r="A133" s="1" t="s">
        <v>12</v>
      </c>
      <c r="B133" s="2">
        <f>'share-same'!B133-'share-same-add'!B133+'share-same-miss'!B133</f>
        <v>0</v>
      </c>
      <c r="C133" s="2"/>
      <c r="D133" s="2"/>
      <c r="E133" s="2">
        <f>'share-same'!E133-'share-same-add'!E133+'share-same-miss'!E133</f>
        <v>0</v>
      </c>
      <c r="F133" s="2">
        <f>'share-same'!F133-'share-same-add'!G133+'share-same-miss'!G133</f>
        <v>0</v>
      </c>
      <c r="G133" s="2">
        <f>'share-same'!G133-'share-same-add'!H133+'share-same-miss'!H133</f>
        <v>0</v>
      </c>
      <c r="H133" s="2">
        <f>'share-same'!H133-'share-same-add'!I133+'share-same-miss'!I133</f>
        <v>0</v>
      </c>
      <c r="I133" s="2">
        <f>'share-same'!I133-'share-same-add'!J133+'share-same-miss'!J133</f>
        <v>0</v>
      </c>
      <c r="J133" s="2">
        <f>'share-same'!J133-'share-same-add'!K133+'share-same-miss'!K133</f>
        <v>0</v>
      </c>
      <c r="K133" s="2">
        <f>'share-same'!K133-'share-same-add'!L133+'share-same-miss'!L133</f>
        <v>0</v>
      </c>
      <c r="L133" s="2">
        <f>'share-same'!L133-'share-same-add'!M133+'share-same-miss'!M133</f>
        <v>0</v>
      </c>
      <c r="M133" s="2">
        <f>'share-same'!M133-'share-same-add'!N133+'share-same-miss'!N133</f>
        <v>0</v>
      </c>
      <c r="N133" s="2">
        <f>'share-same'!N133-'share-same-add'!O133+'share-same-miss'!O133</f>
        <v>0</v>
      </c>
      <c r="O133" s="2">
        <f>'share-same'!O133-'share-same-add'!P133+'share-same-miss'!P133</f>
        <v>0</v>
      </c>
      <c r="P133" s="2"/>
      <c r="Q133" s="2">
        <f>'share-same'!Q133-'share-same-add'!R133+'share-same-miss'!R133</f>
        <v>0</v>
      </c>
      <c r="R133" s="2">
        <f>'share-same'!R133-'share-same-add'!S133+'share-same-miss'!S133</f>
        <v>0</v>
      </c>
      <c r="S133" s="2">
        <f>'share-same'!T133-'share-same-add'!T133+'share-same-miss'!T133</f>
        <v>0</v>
      </c>
    </row>
    <row r="134" spans="1:19" ht="14.25" thickBot="1" x14ac:dyDescent="0.2">
      <c r="A134" s="3" t="s">
        <v>0</v>
      </c>
      <c r="B134" s="4">
        <f t="shared" ref="B134" si="23">SUM(B123:B133)</f>
        <v>974</v>
      </c>
      <c r="C134" s="4"/>
      <c r="D134" s="4"/>
      <c r="E134" s="4">
        <f>SUM(E123:E133)</f>
        <v>44</v>
      </c>
      <c r="F134" s="4">
        <f t="shared" ref="F134:O134" si="24">SUM(F123:F133)</f>
        <v>883</v>
      </c>
      <c r="G134" s="4">
        <f t="shared" si="24"/>
        <v>264</v>
      </c>
      <c r="H134" s="4">
        <f t="shared" si="24"/>
        <v>41</v>
      </c>
      <c r="I134" s="4">
        <f t="shared" si="24"/>
        <v>9</v>
      </c>
      <c r="J134" s="4">
        <f t="shared" si="24"/>
        <v>5421</v>
      </c>
      <c r="K134" s="4">
        <f t="shared" si="24"/>
        <v>799</v>
      </c>
      <c r="L134" s="4">
        <f t="shared" si="24"/>
        <v>6169</v>
      </c>
      <c r="M134" s="4">
        <f t="shared" si="24"/>
        <v>214</v>
      </c>
      <c r="N134" s="4">
        <f t="shared" si="24"/>
        <v>49</v>
      </c>
      <c r="O134" s="4">
        <f t="shared" si="24"/>
        <v>285</v>
      </c>
      <c r="P134" s="4"/>
      <c r="Q134" s="4">
        <f t="shared" ref="Q134:R134" si="25">SUM(Q123:Q133)</f>
        <v>18</v>
      </c>
      <c r="R134" s="4">
        <f t="shared" si="25"/>
        <v>9</v>
      </c>
      <c r="S134" s="4">
        <f t="shared" ref="S134" si="26">SUM(S123:S133)</f>
        <v>0</v>
      </c>
    </row>
    <row r="141" spans="1:19" ht="27" customHeight="1" x14ac:dyDescent="0.15">
      <c r="A141" s="108" t="s">
        <v>1</v>
      </c>
      <c r="B141" s="109" t="s">
        <v>45</v>
      </c>
      <c r="C141" s="109"/>
      <c r="D141" s="109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</row>
    <row r="142" spans="1:19" ht="27" x14ac:dyDescent="0.15">
      <c r="A142" s="108"/>
      <c r="B142" s="11" t="s">
        <v>13</v>
      </c>
      <c r="C142" s="11"/>
      <c r="D142" s="11"/>
      <c r="E142" s="7" t="s">
        <v>14</v>
      </c>
      <c r="F142" s="7" t="s">
        <v>15</v>
      </c>
      <c r="G142" s="7" t="s">
        <v>16</v>
      </c>
      <c r="H142" s="7" t="s">
        <v>17</v>
      </c>
      <c r="I142" s="7" t="s">
        <v>18</v>
      </c>
      <c r="J142" s="7" t="s">
        <v>20</v>
      </c>
      <c r="K142" s="7" t="s">
        <v>19</v>
      </c>
      <c r="L142" s="7" t="s">
        <v>21</v>
      </c>
      <c r="M142" s="7" t="s">
        <v>22</v>
      </c>
      <c r="N142" s="7" t="s">
        <v>23</v>
      </c>
      <c r="O142" s="7" t="s">
        <v>24</v>
      </c>
      <c r="P142" s="7"/>
      <c r="Q142" s="7" t="s">
        <v>25</v>
      </c>
      <c r="R142" s="7" t="s">
        <v>26</v>
      </c>
      <c r="S142" s="7" t="s">
        <v>131</v>
      </c>
    </row>
    <row r="143" spans="1:19" ht="14.25" thickBot="1" x14ac:dyDescent="0.2">
      <c r="A143" s="1" t="s">
        <v>2</v>
      </c>
      <c r="B143" s="2">
        <f>B3+B23+B43+B63+B83+B103+B123</f>
        <v>11</v>
      </c>
      <c r="C143" s="2"/>
      <c r="D143" s="2"/>
      <c r="E143" s="2">
        <f t="shared" ref="E143:R153" si="27">E3+E23+E43+E63+E83+E103+E123</f>
        <v>11</v>
      </c>
      <c r="F143" s="2">
        <f t="shared" si="27"/>
        <v>8</v>
      </c>
      <c r="G143" s="2">
        <f t="shared" si="27"/>
        <v>3</v>
      </c>
      <c r="H143" s="2">
        <f t="shared" si="27"/>
        <v>8</v>
      </c>
      <c r="I143" s="2">
        <f t="shared" si="27"/>
        <v>3</v>
      </c>
      <c r="J143" s="2">
        <f t="shared" si="27"/>
        <v>14</v>
      </c>
      <c r="K143" s="2">
        <f t="shared" si="27"/>
        <v>7</v>
      </c>
      <c r="L143" s="2">
        <f t="shared" si="27"/>
        <v>10</v>
      </c>
      <c r="M143" s="2">
        <f t="shared" si="27"/>
        <v>14</v>
      </c>
      <c r="N143" s="2">
        <f t="shared" si="27"/>
        <v>7</v>
      </c>
      <c r="O143" s="2">
        <f t="shared" si="27"/>
        <v>10</v>
      </c>
      <c r="P143" s="2"/>
      <c r="Q143" s="2">
        <f t="shared" si="27"/>
        <v>0</v>
      </c>
      <c r="R143" s="2">
        <f t="shared" si="27"/>
        <v>0</v>
      </c>
      <c r="S143" s="2">
        <f t="shared" ref="S143" si="28">S3+S23+S43+S63+S83+S103+S123</f>
        <v>0</v>
      </c>
    </row>
    <row r="144" spans="1:19" ht="14.25" thickBot="1" x14ac:dyDescent="0.2">
      <c r="A144" s="1" t="s">
        <v>3</v>
      </c>
      <c r="B144" s="2">
        <f t="shared" ref="B144:B153" si="29">B4+B24+B44+B64+B84+B104+B124</f>
        <v>553</v>
      </c>
      <c r="C144" s="2"/>
      <c r="D144" s="2"/>
      <c r="E144" s="2">
        <f t="shared" si="27"/>
        <v>266</v>
      </c>
      <c r="F144" s="2">
        <f t="shared" si="27"/>
        <v>458</v>
      </c>
      <c r="G144" s="2">
        <f t="shared" si="27"/>
        <v>106</v>
      </c>
      <c r="H144" s="2">
        <f t="shared" si="27"/>
        <v>204</v>
      </c>
      <c r="I144" s="2">
        <f t="shared" si="27"/>
        <v>70</v>
      </c>
      <c r="J144" s="2">
        <f t="shared" si="27"/>
        <v>3755</v>
      </c>
      <c r="K144" s="2">
        <f t="shared" si="27"/>
        <v>1417</v>
      </c>
      <c r="L144" s="2">
        <f t="shared" si="27"/>
        <v>2013</v>
      </c>
      <c r="M144" s="2">
        <f t="shared" si="27"/>
        <v>2308</v>
      </c>
      <c r="N144" s="2">
        <f t="shared" si="27"/>
        <v>1330</v>
      </c>
      <c r="O144" s="2">
        <f t="shared" si="27"/>
        <v>558</v>
      </c>
      <c r="P144" s="2"/>
      <c r="Q144" s="2">
        <f t="shared" si="27"/>
        <v>0</v>
      </c>
      <c r="R144" s="2">
        <f t="shared" si="27"/>
        <v>53</v>
      </c>
      <c r="S144" s="2">
        <f t="shared" ref="S144" si="30">S4+S24+S44+S64+S84+S104+S124</f>
        <v>1</v>
      </c>
    </row>
    <row r="145" spans="1:19" ht="14.25" thickBot="1" x14ac:dyDescent="0.2">
      <c r="A145" s="1" t="s">
        <v>4</v>
      </c>
      <c r="B145" s="2">
        <f t="shared" si="29"/>
        <v>0</v>
      </c>
      <c r="C145" s="2"/>
      <c r="D145" s="2"/>
      <c r="E145" s="2">
        <f t="shared" si="27"/>
        <v>0</v>
      </c>
      <c r="F145" s="2">
        <f t="shared" si="27"/>
        <v>0</v>
      </c>
      <c r="G145" s="2">
        <f t="shared" si="27"/>
        <v>0</v>
      </c>
      <c r="H145" s="2">
        <f t="shared" si="27"/>
        <v>0</v>
      </c>
      <c r="I145" s="2">
        <f t="shared" si="27"/>
        <v>0</v>
      </c>
      <c r="J145" s="2">
        <f t="shared" si="27"/>
        <v>0</v>
      </c>
      <c r="K145" s="2">
        <f t="shared" si="27"/>
        <v>0</v>
      </c>
      <c r="L145" s="2">
        <f t="shared" si="27"/>
        <v>0</v>
      </c>
      <c r="M145" s="2">
        <f t="shared" si="27"/>
        <v>0</v>
      </c>
      <c r="N145" s="2">
        <f t="shared" si="27"/>
        <v>0</v>
      </c>
      <c r="O145" s="2">
        <f t="shared" si="27"/>
        <v>0</v>
      </c>
      <c r="P145" s="2"/>
      <c r="Q145" s="2">
        <f t="shared" si="27"/>
        <v>0</v>
      </c>
      <c r="R145" s="2">
        <f t="shared" si="27"/>
        <v>0</v>
      </c>
      <c r="S145" s="2">
        <f t="shared" ref="S145" si="31">S5+S25+S45+S65+S85+S105+S125</f>
        <v>0</v>
      </c>
    </row>
    <row r="146" spans="1:19" ht="14.25" thickBot="1" x14ac:dyDescent="0.2">
      <c r="A146" s="1" t="s">
        <v>5</v>
      </c>
      <c r="B146" s="2">
        <f t="shared" si="29"/>
        <v>1090</v>
      </c>
      <c r="C146" s="2"/>
      <c r="D146" s="2"/>
      <c r="E146" s="2">
        <f t="shared" si="27"/>
        <v>385</v>
      </c>
      <c r="F146" s="2">
        <f t="shared" si="27"/>
        <v>477</v>
      </c>
      <c r="G146" s="2">
        <f t="shared" si="27"/>
        <v>647</v>
      </c>
      <c r="H146" s="2">
        <f t="shared" si="27"/>
        <v>228</v>
      </c>
      <c r="I146" s="2">
        <f t="shared" si="27"/>
        <v>166</v>
      </c>
      <c r="J146" s="2">
        <f t="shared" si="27"/>
        <v>1158</v>
      </c>
      <c r="K146" s="2">
        <f t="shared" si="27"/>
        <v>1112</v>
      </c>
      <c r="L146" s="2">
        <f t="shared" si="27"/>
        <v>1239</v>
      </c>
      <c r="M146" s="2">
        <f t="shared" si="27"/>
        <v>583</v>
      </c>
      <c r="N146" s="2">
        <f t="shared" si="27"/>
        <v>459</v>
      </c>
      <c r="O146" s="2">
        <f t="shared" si="27"/>
        <v>155</v>
      </c>
      <c r="P146" s="2"/>
      <c r="Q146" s="2">
        <f t="shared" si="27"/>
        <v>8</v>
      </c>
      <c r="R146" s="2">
        <f t="shared" si="27"/>
        <v>26</v>
      </c>
      <c r="S146" s="2">
        <f t="shared" ref="S146" si="32">S6+S26+S46+S66+S86+S106+S126</f>
        <v>4</v>
      </c>
    </row>
    <row r="147" spans="1:19" ht="14.25" thickBot="1" x14ac:dyDescent="0.2">
      <c r="A147" s="1" t="s">
        <v>6</v>
      </c>
      <c r="B147" s="2">
        <f t="shared" si="29"/>
        <v>185</v>
      </c>
      <c r="C147" s="2"/>
      <c r="D147" s="2"/>
      <c r="E147" s="2">
        <f t="shared" si="27"/>
        <v>4</v>
      </c>
      <c r="F147" s="2">
        <f t="shared" si="27"/>
        <v>184</v>
      </c>
      <c r="G147" s="2">
        <f t="shared" si="27"/>
        <v>127</v>
      </c>
      <c r="H147" s="2">
        <f t="shared" si="27"/>
        <v>3</v>
      </c>
      <c r="I147" s="2">
        <f t="shared" si="27"/>
        <v>1</v>
      </c>
      <c r="J147" s="2">
        <f t="shared" si="27"/>
        <v>940</v>
      </c>
      <c r="K147" s="2">
        <f t="shared" si="27"/>
        <v>131</v>
      </c>
      <c r="L147" s="2">
        <f t="shared" si="27"/>
        <v>1061</v>
      </c>
      <c r="M147" s="2">
        <f t="shared" si="27"/>
        <v>3</v>
      </c>
      <c r="N147" s="2">
        <f t="shared" si="27"/>
        <v>5</v>
      </c>
      <c r="O147" s="2">
        <f t="shared" si="27"/>
        <v>0</v>
      </c>
      <c r="P147" s="2"/>
      <c r="Q147" s="2">
        <f t="shared" si="27"/>
        <v>0</v>
      </c>
      <c r="R147" s="2">
        <f t="shared" si="27"/>
        <v>0</v>
      </c>
      <c r="S147" s="2">
        <f t="shared" ref="S147" si="33">S7+S27+S47+S67+S87+S107+S127</f>
        <v>0</v>
      </c>
    </row>
    <row r="148" spans="1:19" ht="14.25" thickBot="1" x14ac:dyDescent="0.2">
      <c r="A148" s="1" t="s">
        <v>7</v>
      </c>
      <c r="B148" s="2">
        <f t="shared" si="29"/>
        <v>709</v>
      </c>
      <c r="C148" s="2"/>
      <c r="D148" s="2"/>
      <c r="E148" s="2">
        <f t="shared" si="27"/>
        <v>233</v>
      </c>
      <c r="F148" s="2">
        <f t="shared" si="27"/>
        <v>422</v>
      </c>
      <c r="G148" s="2">
        <f t="shared" si="27"/>
        <v>310</v>
      </c>
      <c r="H148" s="2">
        <f t="shared" si="27"/>
        <v>173</v>
      </c>
      <c r="I148" s="2">
        <f t="shared" si="27"/>
        <v>71</v>
      </c>
      <c r="J148" s="2">
        <f t="shared" si="27"/>
        <v>1980</v>
      </c>
      <c r="K148" s="2">
        <f t="shared" si="27"/>
        <v>538</v>
      </c>
      <c r="L148" s="2">
        <f t="shared" si="27"/>
        <v>1921</v>
      </c>
      <c r="M148" s="2">
        <f t="shared" si="27"/>
        <v>562</v>
      </c>
      <c r="N148" s="2">
        <f t="shared" si="27"/>
        <v>144</v>
      </c>
      <c r="O148" s="2">
        <f t="shared" si="27"/>
        <v>312</v>
      </c>
      <c r="P148" s="2"/>
      <c r="Q148" s="2">
        <f t="shared" si="27"/>
        <v>11</v>
      </c>
      <c r="R148" s="2">
        <f t="shared" si="27"/>
        <v>23</v>
      </c>
      <c r="S148" s="2">
        <f t="shared" ref="S148" si="34">S8+S28+S48+S68+S88+S108+S128</f>
        <v>10</v>
      </c>
    </row>
    <row r="149" spans="1:19" ht="14.25" thickBot="1" x14ac:dyDescent="0.2">
      <c r="A149" s="1" t="s">
        <v>8</v>
      </c>
      <c r="B149" s="2">
        <f t="shared" si="29"/>
        <v>609</v>
      </c>
      <c r="C149" s="2"/>
      <c r="D149" s="2"/>
      <c r="E149" s="2">
        <f t="shared" si="27"/>
        <v>83</v>
      </c>
      <c r="F149" s="2">
        <f t="shared" si="27"/>
        <v>522</v>
      </c>
      <c r="G149" s="2">
        <f t="shared" si="27"/>
        <v>110</v>
      </c>
      <c r="H149" s="2">
        <f t="shared" si="27"/>
        <v>44</v>
      </c>
      <c r="I149" s="2">
        <f t="shared" si="27"/>
        <v>43</v>
      </c>
      <c r="J149" s="2">
        <f t="shared" si="27"/>
        <v>1493</v>
      </c>
      <c r="K149" s="2">
        <f t="shared" si="27"/>
        <v>339</v>
      </c>
      <c r="L149" s="2">
        <f t="shared" si="27"/>
        <v>1535</v>
      </c>
      <c r="M149" s="2">
        <f t="shared" si="27"/>
        <v>65</v>
      </c>
      <c r="N149" s="2">
        <f t="shared" si="27"/>
        <v>153</v>
      </c>
      <c r="O149" s="2">
        <f t="shared" si="27"/>
        <v>102</v>
      </c>
      <c r="P149" s="2"/>
      <c r="Q149" s="2">
        <f t="shared" si="27"/>
        <v>13</v>
      </c>
      <c r="R149" s="2">
        <f t="shared" si="27"/>
        <v>11</v>
      </c>
      <c r="S149" s="2">
        <f t="shared" ref="S149" si="35">S9+S29+S49+S69+S89+S109+S129</f>
        <v>0</v>
      </c>
    </row>
    <row r="150" spans="1:19" ht="14.25" thickBot="1" x14ac:dyDescent="0.2">
      <c r="A150" s="1" t="s">
        <v>9</v>
      </c>
      <c r="B150" s="2">
        <f t="shared" si="29"/>
        <v>622</v>
      </c>
      <c r="C150" s="2"/>
      <c r="D150" s="2"/>
      <c r="E150" s="2">
        <f t="shared" si="27"/>
        <v>195</v>
      </c>
      <c r="F150" s="2">
        <f t="shared" si="27"/>
        <v>437</v>
      </c>
      <c r="G150" s="2">
        <f t="shared" si="27"/>
        <v>200</v>
      </c>
      <c r="H150" s="2">
        <f t="shared" si="27"/>
        <v>107</v>
      </c>
      <c r="I150" s="2">
        <f t="shared" si="27"/>
        <v>95</v>
      </c>
      <c r="J150" s="2">
        <f t="shared" si="27"/>
        <v>1216</v>
      </c>
      <c r="K150" s="2">
        <f t="shared" si="27"/>
        <v>601</v>
      </c>
      <c r="L150" s="2">
        <f t="shared" si="27"/>
        <v>987</v>
      </c>
      <c r="M150" s="2">
        <f t="shared" si="27"/>
        <v>524</v>
      </c>
      <c r="N150" s="2">
        <f t="shared" si="27"/>
        <v>304</v>
      </c>
      <c r="O150" s="2">
        <f t="shared" si="27"/>
        <v>160</v>
      </c>
      <c r="P150" s="2"/>
      <c r="Q150" s="2">
        <f t="shared" si="27"/>
        <v>6</v>
      </c>
      <c r="R150" s="2">
        <f t="shared" si="27"/>
        <v>21</v>
      </c>
      <c r="S150" s="2">
        <f t="shared" ref="S150" si="36">S10+S30+S50+S70+S90+S110+S130</f>
        <v>0</v>
      </c>
    </row>
    <row r="151" spans="1:19" ht="14.25" thickBot="1" x14ac:dyDescent="0.2">
      <c r="A151" s="1" t="s">
        <v>10</v>
      </c>
      <c r="B151" s="2">
        <f t="shared" si="29"/>
        <v>0</v>
      </c>
      <c r="C151" s="2"/>
      <c r="D151" s="2"/>
      <c r="E151" s="2">
        <f t="shared" si="27"/>
        <v>0</v>
      </c>
      <c r="F151" s="2">
        <f t="shared" si="27"/>
        <v>0</v>
      </c>
      <c r="G151" s="2">
        <f t="shared" si="27"/>
        <v>0</v>
      </c>
      <c r="H151" s="2">
        <f t="shared" si="27"/>
        <v>0</v>
      </c>
      <c r="I151" s="2">
        <f t="shared" si="27"/>
        <v>0</v>
      </c>
      <c r="J151" s="2">
        <f t="shared" si="27"/>
        <v>0</v>
      </c>
      <c r="K151" s="2">
        <f t="shared" si="27"/>
        <v>0</v>
      </c>
      <c r="L151" s="2">
        <f t="shared" si="27"/>
        <v>0</v>
      </c>
      <c r="M151" s="2">
        <f t="shared" si="27"/>
        <v>0</v>
      </c>
      <c r="N151" s="2">
        <f t="shared" si="27"/>
        <v>0</v>
      </c>
      <c r="O151" s="2">
        <f t="shared" si="27"/>
        <v>0</v>
      </c>
      <c r="P151" s="2"/>
      <c r="Q151" s="2">
        <f t="shared" si="27"/>
        <v>0</v>
      </c>
      <c r="R151" s="2">
        <f t="shared" si="27"/>
        <v>0</v>
      </c>
      <c r="S151" s="2">
        <f t="shared" ref="S151" si="37">S11+S31+S51+S71+S91+S111+S131</f>
        <v>0</v>
      </c>
    </row>
    <row r="152" spans="1:19" ht="14.25" thickBot="1" x14ac:dyDescent="0.2">
      <c r="A152" s="1" t="s">
        <v>11</v>
      </c>
      <c r="B152" s="2">
        <f t="shared" si="29"/>
        <v>388</v>
      </c>
      <c r="C152" s="2"/>
      <c r="D152" s="2"/>
      <c r="E152" s="2">
        <f t="shared" si="27"/>
        <v>62</v>
      </c>
      <c r="F152" s="2">
        <f t="shared" si="27"/>
        <v>325</v>
      </c>
      <c r="G152" s="2">
        <f t="shared" si="27"/>
        <v>66</v>
      </c>
      <c r="H152" s="2">
        <f t="shared" si="27"/>
        <v>40</v>
      </c>
      <c r="I152" s="2">
        <f t="shared" si="27"/>
        <v>24</v>
      </c>
      <c r="J152" s="2">
        <f t="shared" si="27"/>
        <v>511</v>
      </c>
      <c r="K152" s="2">
        <f t="shared" si="27"/>
        <v>577</v>
      </c>
      <c r="L152" s="2">
        <f t="shared" si="27"/>
        <v>629</v>
      </c>
      <c r="M152" s="2">
        <f t="shared" si="27"/>
        <v>64</v>
      </c>
      <c r="N152" s="2">
        <f t="shared" si="27"/>
        <v>265</v>
      </c>
      <c r="O152" s="2">
        <f t="shared" si="27"/>
        <v>24</v>
      </c>
      <c r="P152" s="2"/>
      <c r="Q152" s="2">
        <f t="shared" si="27"/>
        <v>0</v>
      </c>
      <c r="R152" s="2">
        <f t="shared" si="27"/>
        <v>4</v>
      </c>
      <c r="S152" s="2">
        <f t="shared" ref="S152" si="38">S12+S32+S52+S72+S92+S112+S132</f>
        <v>4</v>
      </c>
    </row>
    <row r="153" spans="1:19" ht="14.25" thickBot="1" x14ac:dyDescent="0.2">
      <c r="A153" s="1" t="s">
        <v>12</v>
      </c>
      <c r="B153" s="2">
        <f t="shared" si="29"/>
        <v>0</v>
      </c>
      <c r="C153" s="2"/>
      <c r="D153" s="2"/>
      <c r="E153" s="2">
        <f t="shared" si="27"/>
        <v>0</v>
      </c>
      <c r="F153" s="2">
        <f t="shared" si="27"/>
        <v>0</v>
      </c>
      <c r="G153" s="2">
        <f t="shared" si="27"/>
        <v>0</v>
      </c>
      <c r="H153" s="2">
        <f t="shared" si="27"/>
        <v>0</v>
      </c>
      <c r="I153" s="2">
        <f t="shared" si="27"/>
        <v>0</v>
      </c>
      <c r="J153" s="2">
        <f t="shared" si="27"/>
        <v>0</v>
      </c>
      <c r="K153" s="2">
        <f t="shared" si="27"/>
        <v>0</v>
      </c>
      <c r="L153" s="2">
        <f t="shared" si="27"/>
        <v>0</v>
      </c>
      <c r="M153" s="2">
        <f t="shared" si="27"/>
        <v>0</v>
      </c>
      <c r="N153" s="2">
        <f t="shared" si="27"/>
        <v>0</v>
      </c>
      <c r="O153" s="2">
        <f t="shared" si="27"/>
        <v>0</v>
      </c>
      <c r="P153" s="2"/>
      <c r="Q153" s="2">
        <f t="shared" si="27"/>
        <v>0</v>
      </c>
      <c r="R153" s="2">
        <f t="shared" si="27"/>
        <v>0</v>
      </c>
      <c r="S153" s="2">
        <f t="shared" ref="S153" si="39">S13+S33+S53+S73+S93+S113+S133</f>
        <v>0</v>
      </c>
    </row>
    <row r="154" spans="1:19" ht="14.25" thickBot="1" x14ac:dyDescent="0.2">
      <c r="A154" s="3" t="s">
        <v>0</v>
      </c>
      <c r="B154" s="4">
        <f t="shared" ref="B154" si="40">SUM(B143:B153)</f>
        <v>4167</v>
      </c>
      <c r="C154" s="4"/>
      <c r="D154" s="4"/>
      <c r="E154" s="4">
        <f>SUM(E143:E153)</f>
        <v>1239</v>
      </c>
      <c r="F154" s="4">
        <f t="shared" ref="F154:O154" si="41">SUM(F143:F153)</f>
        <v>2833</v>
      </c>
      <c r="G154" s="4">
        <f t="shared" si="41"/>
        <v>1569</v>
      </c>
      <c r="H154" s="4">
        <f t="shared" si="41"/>
        <v>807</v>
      </c>
      <c r="I154" s="4">
        <f t="shared" si="41"/>
        <v>473</v>
      </c>
      <c r="J154" s="4">
        <f t="shared" si="41"/>
        <v>11067</v>
      </c>
      <c r="K154" s="4">
        <f t="shared" si="41"/>
        <v>4722</v>
      </c>
      <c r="L154" s="4">
        <f t="shared" si="41"/>
        <v>9395</v>
      </c>
      <c r="M154" s="4">
        <f t="shared" si="41"/>
        <v>4123</v>
      </c>
      <c r="N154" s="4">
        <f t="shared" si="41"/>
        <v>2667</v>
      </c>
      <c r="O154" s="4">
        <f t="shared" si="41"/>
        <v>1321</v>
      </c>
      <c r="P154" s="4"/>
      <c r="Q154" s="4">
        <f t="shared" ref="Q154:R154" si="42">SUM(Q143:Q153)</f>
        <v>38</v>
      </c>
      <c r="R154" s="4">
        <f t="shared" si="42"/>
        <v>138</v>
      </c>
      <c r="S154" s="4">
        <f t="shared" ref="S154" si="43">SUM(S143:S153)</f>
        <v>19</v>
      </c>
    </row>
  </sheetData>
  <mergeCells count="16">
    <mergeCell ref="A141:A142"/>
    <mergeCell ref="B141:R141"/>
    <mergeCell ref="A121:A122"/>
    <mergeCell ref="B121:R121"/>
    <mergeCell ref="A61:A62"/>
    <mergeCell ref="B61:R61"/>
    <mergeCell ref="A81:A82"/>
    <mergeCell ref="B81:R81"/>
    <mergeCell ref="A101:A102"/>
    <mergeCell ref="B101:R101"/>
    <mergeCell ref="A1:A2"/>
    <mergeCell ref="B1:R1"/>
    <mergeCell ref="A21:A22"/>
    <mergeCell ref="B21:R21"/>
    <mergeCell ref="A41:A42"/>
    <mergeCell ref="B41:R4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K10" sqref="K10"/>
    </sheetView>
  </sheetViews>
  <sheetFormatPr defaultRowHeight="13.5" x14ac:dyDescent="0.15"/>
  <cols>
    <col min="1" max="1" width="10.375" customWidth="1"/>
    <col min="2" max="2" width="11.875" customWidth="1"/>
    <col min="3" max="3" width="10.375" customWidth="1"/>
    <col min="4" max="4" width="10.625" customWidth="1"/>
    <col min="5" max="6" width="10.25" customWidth="1"/>
    <col min="18" max="18" width="11.125" customWidth="1"/>
  </cols>
  <sheetData>
    <row r="1" spans="1:6" x14ac:dyDescent="0.15">
      <c r="C1" s="127" t="s">
        <v>143</v>
      </c>
      <c r="D1" s="127"/>
      <c r="E1" s="85"/>
    </row>
    <row r="2" spans="1:6" ht="27" x14ac:dyDescent="0.15">
      <c r="A2" s="27" t="s">
        <v>65</v>
      </c>
      <c r="B2" s="19" t="s">
        <v>142</v>
      </c>
      <c r="C2" s="83" t="s">
        <v>13</v>
      </c>
      <c r="D2" s="83" t="s">
        <v>144</v>
      </c>
      <c r="E2" s="83" t="s">
        <v>145</v>
      </c>
    </row>
    <row r="3" spans="1:6" ht="14.25" thickBot="1" x14ac:dyDescent="0.2">
      <c r="A3" s="17">
        <v>1</v>
      </c>
      <c r="B3" s="23">
        <v>21692</v>
      </c>
      <c r="C3" s="22">
        <v>100</v>
      </c>
      <c r="D3" s="22">
        <v>91</v>
      </c>
      <c r="E3" s="22">
        <f>B3*D3/C3</f>
        <v>19739.72</v>
      </c>
    </row>
    <row r="4" spans="1:6" ht="14.25" thickBot="1" x14ac:dyDescent="0.2">
      <c r="A4" s="18" t="s">
        <v>47</v>
      </c>
      <c r="B4" s="23">
        <v>3771</v>
      </c>
      <c r="C4" s="22">
        <v>100</v>
      </c>
      <c r="D4" s="22">
        <v>88</v>
      </c>
      <c r="E4" s="22">
        <f t="shared" ref="E4:E9" si="0">B4*D4/C4</f>
        <v>3318.48</v>
      </c>
    </row>
    <row r="5" spans="1:6" ht="14.25" thickBot="1" x14ac:dyDescent="0.2">
      <c r="A5" s="18" t="s">
        <v>48</v>
      </c>
      <c r="B5" s="23">
        <v>2047</v>
      </c>
      <c r="C5" s="22">
        <v>100</v>
      </c>
      <c r="D5" s="22">
        <v>66</v>
      </c>
      <c r="E5" s="22">
        <f t="shared" si="0"/>
        <v>1351.02</v>
      </c>
    </row>
    <row r="6" spans="1:6" ht="14.25" thickBot="1" x14ac:dyDescent="0.2">
      <c r="A6" s="18" t="s">
        <v>49</v>
      </c>
      <c r="B6" s="23">
        <v>1521</v>
      </c>
      <c r="C6" s="22">
        <v>100</v>
      </c>
      <c r="D6" s="22">
        <v>60</v>
      </c>
      <c r="E6" s="22">
        <f t="shared" si="0"/>
        <v>912.6</v>
      </c>
    </row>
    <row r="7" spans="1:6" ht="14.25" thickBot="1" x14ac:dyDescent="0.2">
      <c r="A7" s="18" t="s">
        <v>50</v>
      </c>
      <c r="B7" s="23">
        <v>3135</v>
      </c>
      <c r="C7" s="22">
        <v>100</v>
      </c>
      <c r="D7" s="22">
        <v>20</v>
      </c>
      <c r="E7" s="22">
        <f t="shared" si="0"/>
        <v>627</v>
      </c>
    </row>
    <row r="8" spans="1:6" ht="14.25" thickBot="1" x14ac:dyDescent="0.2">
      <c r="A8" s="18" t="s">
        <v>51</v>
      </c>
      <c r="B8" s="23">
        <v>16107</v>
      </c>
      <c r="C8" s="22">
        <v>100</v>
      </c>
      <c r="D8" s="22">
        <v>3</v>
      </c>
      <c r="E8" s="22">
        <f t="shared" si="0"/>
        <v>483.21</v>
      </c>
    </row>
    <row r="9" spans="1:6" ht="14.25" thickBot="1" x14ac:dyDescent="0.2">
      <c r="A9" s="18" t="s">
        <v>52</v>
      </c>
      <c r="B9" s="23">
        <v>10241</v>
      </c>
      <c r="C9" s="22">
        <v>100</v>
      </c>
      <c r="D9" s="22">
        <v>12</v>
      </c>
      <c r="E9" s="22">
        <f t="shared" si="0"/>
        <v>1228.92</v>
      </c>
    </row>
    <row r="10" spans="1:6" ht="14.25" thickBot="1" x14ac:dyDescent="0.2">
      <c r="A10" s="28" t="s">
        <v>0</v>
      </c>
      <c r="B10" s="79">
        <f>SUM(B3:B9)</f>
        <v>58514</v>
      </c>
      <c r="C10" s="79">
        <f>SUM(C3:C9)</f>
        <v>700</v>
      </c>
      <c r="D10" s="79">
        <f>SUM(D3:D9)</f>
        <v>340</v>
      </c>
      <c r="E10" s="79">
        <f>SUM(E3:E9)</f>
        <v>27660.949999999997</v>
      </c>
    </row>
    <row r="13" spans="1:6" x14ac:dyDescent="0.15">
      <c r="A13" s="84"/>
      <c r="B13" s="84" t="s">
        <v>146</v>
      </c>
      <c r="C13" s="84" t="s">
        <v>13</v>
      </c>
      <c r="D13" s="84" t="s">
        <v>84</v>
      </c>
      <c r="E13" s="84" t="s">
        <v>147</v>
      </c>
      <c r="F13" s="84" t="s">
        <v>148</v>
      </c>
    </row>
    <row r="14" spans="1:6" x14ac:dyDescent="0.15">
      <c r="A14" s="84" t="s">
        <v>138</v>
      </c>
      <c r="B14" s="86">
        <f>'[45]CACheck-CA'!B23</f>
        <v>22177</v>
      </c>
      <c r="C14" s="86">
        <f>'[45]CACheck-CA'!F23</f>
        <v>3443</v>
      </c>
      <c r="D14" s="86">
        <f>'share-total'!E29</f>
        <v>1586</v>
      </c>
      <c r="E14" s="87">
        <f>B14-C14+D14</f>
        <v>20320</v>
      </c>
      <c r="F14" s="9">
        <f>D14/E14</f>
        <v>7.8051181102362199E-2</v>
      </c>
    </row>
    <row r="15" spans="1:6" x14ac:dyDescent="0.15">
      <c r="A15" s="84" t="s">
        <v>139</v>
      </c>
      <c r="B15" s="86">
        <f>'[45]CACheck-CA'!B24</f>
        <v>455159</v>
      </c>
      <c r="C15" s="86">
        <f>'[45]CACheck-CA'!F24</f>
        <v>58514</v>
      </c>
      <c r="D15" s="86">
        <f>E10</f>
        <v>27660.949999999997</v>
      </c>
      <c r="E15" s="87">
        <f>B15-C15+D15</f>
        <v>424305.95</v>
      </c>
      <c r="F15" s="9">
        <f>D15/E15</f>
        <v>6.5191049053165515E-2</v>
      </c>
    </row>
  </sheetData>
  <mergeCells count="1">
    <mergeCell ref="C1:D1"/>
  </mergeCells>
  <phoneticPr fontId="1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E30" sqref="E30"/>
    </sheetView>
  </sheetViews>
  <sheetFormatPr defaultRowHeight="13.5" x14ac:dyDescent="0.15"/>
  <cols>
    <col min="1" max="1" width="13.625" customWidth="1"/>
    <col min="2" max="2" width="12.625" customWidth="1"/>
    <col min="3" max="3" width="14.75" customWidth="1"/>
    <col min="4" max="4" width="14.625" customWidth="1"/>
    <col min="5" max="5" width="13" customWidth="1"/>
    <col min="6" max="6" width="10.625" customWidth="1"/>
    <col min="7" max="7" width="11.125" customWidth="1"/>
    <col min="9" max="9" width="10.75" customWidth="1"/>
  </cols>
  <sheetData>
    <row r="1" spans="1:11" x14ac:dyDescent="0.15">
      <c r="A1" t="s">
        <v>141</v>
      </c>
    </row>
    <row r="2" spans="1:11" x14ac:dyDescent="0.15">
      <c r="A2" t="s">
        <v>36</v>
      </c>
      <c r="B2" t="s">
        <v>13</v>
      </c>
      <c r="C2" t="s">
        <v>37</v>
      </c>
      <c r="E2" t="s">
        <v>38</v>
      </c>
      <c r="F2" t="s">
        <v>13</v>
      </c>
      <c r="G2" t="s">
        <v>37</v>
      </c>
      <c r="I2" t="s">
        <v>39</v>
      </c>
      <c r="J2" t="s">
        <v>13</v>
      </c>
      <c r="K2" t="s">
        <v>37</v>
      </c>
    </row>
    <row r="3" spans="1:11" x14ac:dyDescent="0.15">
      <c r="A3" s="8">
        <v>1</v>
      </c>
      <c r="B3" s="10">
        <f>F3+J3</f>
        <v>1184</v>
      </c>
      <c r="C3" s="10">
        <f>G3+K3</f>
        <v>1092</v>
      </c>
      <c r="E3" s="8">
        <v>1</v>
      </c>
      <c r="F3" s="10">
        <f>'share-same'!B14</f>
        <v>877</v>
      </c>
      <c r="G3" s="10">
        <f>'share-same'!E14</f>
        <v>831</v>
      </c>
      <c r="I3" s="8">
        <v>1</v>
      </c>
      <c r="J3" s="10">
        <f>'share-diff'!B14</f>
        <v>307</v>
      </c>
      <c r="K3" s="10">
        <f>'share-diff'!E14</f>
        <v>261</v>
      </c>
    </row>
    <row r="4" spans="1:11" x14ac:dyDescent="0.15">
      <c r="A4" s="8">
        <v>0.9</v>
      </c>
      <c r="B4" s="10">
        <f t="shared" ref="B4:B9" si="0">F4+J4</f>
        <v>152</v>
      </c>
      <c r="C4" s="10">
        <f t="shared" ref="C4:C9" si="1">G4+K4</f>
        <v>112</v>
      </c>
      <c r="E4" s="8">
        <v>0.9</v>
      </c>
      <c r="F4" s="10">
        <f>'share-same'!B34</f>
        <v>101</v>
      </c>
      <c r="G4" s="10">
        <f>'share-same'!E34</f>
        <v>85</v>
      </c>
      <c r="I4" s="8">
        <v>0.9</v>
      </c>
      <c r="J4" s="10">
        <f>'share-diff'!B34</f>
        <v>51</v>
      </c>
      <c r="K4" s="10">
        <f>'share-diff'!E34</f>
        <v>27</v>
      </c>
    </row>
    <row r="5" spans="1:11" x14ac:dyDescent="0.15">
      <c r="A5" s="8">
        <v>0.8</v>
      </c>
      <c r="B5" s="10">
        <f t="shared" si="0"/>
        <v>164</v>
      </c>
      <c r="C5" s="10">
        <f t="shared" si="1"/>
        <v>117</v>
      </c>
      <c r="E5" s="8">
        <v>0.8</v>
      </c>
      <c r="F5" s="10">
        <f>'share-same'!B54</f>
        <v>112</v>
      </c>
      <c r="G5" s="10">
        <f>'share-same'!E54</f>
        <v>86</v>
      </c>
      <c r="I5" s="8">
        <v>0.8</v>
      </c>
      <c r="J5" s="10">
        <f>'share-diff'!B54</f>
        <v>52</v>
      </c>
      <c r="K5" s="10">
        <f>'share-diff'!E54</f>
        <v>31</v>
      </c>
    </row>
    <row r="6" spans="1:11" x14ac:dyDescent="0.15">
      <c r="A6" s="8">
        <v>0.7</v>
      </c>
      <c r="B6" s="10">
        <f t="shared" si="0"/>
        <v>97</v>
      </c>
      <c r="C6" s="10">
        <f t="shared" si="1"/>
        <v>65</v>
      </c>
      <c r="E6" s="8">
        <v>0.7</v>
      </c>
      <c r="F6" s="10">
        <f>'share-same'!B74</f>
        <v>64</v>
      </c>
      <c r="G6" s="10">
        <f>'share-same'!E74</f>
        <v>48</v>
      </c>
      <c r="I6" s="8">
        <v>0.7</v>
      </c>
      <c r="J6" s="10">
        <f>'share-diff'!B74</f>
        <v>33</v>
      </c>
      <c r="K6" s="10">
        <f>'share-diff'!E74</f>
        <v>17</v>
      </c>
    </row>
    <row r="7" spans="1:11" x14ac:dyDescent="0.15">
      <c r="A7" s="8">
        <v>0.6</v>
      </c>
      <c r="B7" s="10">
        <f t="shared" si="0"/>
        <v>406</v>
      </c>
      <c r="C7" s="10">
        <f t="shared" si="1"/>
        <v>74</v>
      </c>
      <c r="E7" s="8">
        <v>0.6</v>
      </c>
      <c r="F7" s="10">
        <f>'share-same'!B94</f>
        <v>320</v>
      </c>
      <c r="G7" s="10">
        <f>'share-same'!E94</f>
        <v>65</v>
      </c>
      <c r="I7" s="8">
        <v>0.6</v>
      </c>
      <c r="J7" s="10">
        <f>'share-diff'!B94</f>
        <v>86</v>
      </c>
      <c r="K7" s="10">
        <f>'share-diff'!E94</f>
        <v>9</v>
      </c>
    </row>
    <row r="8" spans="1:11" x14ac:dyDescent="0.15">
      <c r="A8" s="8">
        <v>0.5</v>
      </c>
      <c r="B8" s="10">
        <f t="shared" si="0"/>
        <v>1042</v>
      </c>
      <c r="C8" s="10">
        <f t="shared" si="1"/>
        <v>76</v>
      </c>
      <c r="E8" s="8">
        <v>0.5</v>
      </c>
      <c r="F8" s="10">
        <f>'share-same'!B114</f>
        <v>619</v>
      </c>
      <c r="G8" s="10">
        <f>'share-same'!E114</f>
        <v>75</v>
      </c>
      <c r="I8" s="8">
        <v>0.5</v>
      </c>
      <c r="J8" s="10">
        <f>'share-diff'!B114</f>
        <v>423</v>
      </c>
      <c r="K8" s="10">
        <f>'share-diff'!E114</f>
        <v>1</v>
      </c>
    </row>
    <row r="9" spans="1:11" x14ac:dyDescent="0.15">
      <c r="A9" s="8">
        <v>0</v>
      </c>
      <c r="B9" s="10">
        <f t="shared" si="0"/>
        <v>398</v>
      </c>
      <c r="C9" s="10">
        <f t="shared" si="1"/>
        <v>50</v>
      </c>
      <c r="E9" s="8">
        <v>0</v>
      </c>
      <c r="F9" s="10">
        <f>'share-same'!B134</f>
        <v>231</v>
      </c>
      <c r="G9" s="10">
        <f>'share-same'!E134</f>
        <v>45</v>
      </c>
      <c r="I9" s="8">
        <v>0</v>
      </c>
      <c r="J9" s="10">
        <f>'share-diff'!B134</f>
        <v>167</v>
      </c>
      <c r="K9" s="10">
        <f>'share-diff'!E134</f>
        <v>5</v>
      </c>
    </row>
    <row r="10" spans="1:11" x14ac:dyDescent="0.15">
      <c r="A10" t="s">
        <v>41</v>
      </c>
      <c r="B10" s="10">
        <f>SUM(B3:B9)</f>
        <v>3443</v>
      </c>
      <c r="C10" s="10">
        <f>SUM(C3:C9)</f>
        <v>1586</v>
      </c>
      <c r="E10" t="s">
        <v>41</v>
      </c>
      <c r="F10" s="10">
        <f>SUM(F3:F9)</f>
        <v>2324</v>
      </c>
      <c r="G10" s="10">
        <f>SUM(G3:G9)</f>
        <v>1235</v>
      </c>
      <c r="I10" t="s">
        <v>41</v>
      </c>
      <c r="J10" s="10">
        <f>SUM(J3:J9)</f>
        <v>1119</v>
      </c>
      <c r="K10" s="10">
        <f>SUM(K3:K9)</f>
        <v>351</v>
      </c>
    </row>
    <row r="12" spans="1:11" x14ac:dyDescent="0.15">
      <c r="A12" t="s">
        <v>140</v>
      </c>
    </row>
    <row r="13" spans="1:11" x14ac:dyDescent="0.15">
      <c r="A13" t="s">
        <v>36</v>
      </c>
      <c r="B13" t="s">
        <v>13</v>
      </c>
      <c r="C13" t="s">
        <v>37</v>
      </c>
    </row>
    <row r="14" spans="1:11" x14ac:dyDescent="0.15">
      <c r="A14" s="8">
        <v>1</v>
      </c>
      <c r="B14" s="10">
        <v>100</v>
      </c>
      <c r="C14" s="10">
        <f>enron!D3</f>
        <v>91</v>
      </c>
    </row>
    <row r="15" spans="1:11" x14ac:dyDescent="0.15">
      <c r="A15" s="8">
        <v>0.9</v>
      </c>
      <c r="B15" s="10">
        <v>100</v>
      </c>
      <c r="C15" s="10">
        <f>enron!D4</f>
        <v>88</v>
      </c>
    </row>
    <row r="16" spans="1:11" x14ac:dyDescent="0.15">
      <c r="A16" s="8">
        <v>0.8</v>
      </c>
      <c r="B16" s="10">
        <v>100</v>
      </c>
      <c r="C16" s="10">
        <f>enron!D5</f>
        <v>66</v>
      </c>
    </row>
    <row r="17" spans="1:6" x14ac:dyDescent="0.15">
      <c r="A17" s="8">
        <v>0.7</v>
      </c>
      <c r="B17" s="10">
        <v>100</v>
      </c>
      <c r="C17" s="10">
        <f>enron!D6</f>
        <v>60</v>
      </c>
    </row>
    <row r="18" spans="1:6" x14ac:dyDescent="0.15">
      <c r="A18" s="8">
        <v>0.6</v>
      </c>
      <c r="B18" s="10">
        <v>100</v>
      </c>
      <c r="C18" s="10">
        <f>enron!D7</f>
        <v>20</v>
      </c>
    </row>
    <row r="19" spans="1:6" x14ac:dyDescent="0.15">
      <c r="A19" s="8">
        <v>0.5</v>
      </c>
      <c r="B19" s="10">
        <v>100</v>
      </c>
      <c r="C19" s="10">
        <f>enron!D8</f>
        <v>3</v>
      </c>
    </row>
    <row r="20" spans="1:6" x14ac:dyDescent="0.15">
      <c r="A20" s="8">
        <v>0</v>
      </c>
      <c r="B20" s="10">
        <v>100</v>
      </c>
      <c r="C20" s="10">
        <f>enron!D9</f>
        <v>12</v>
      </c>
    </row>
    <row r="21" spans="1:6" x14ac:dyDescent="0.15">
      <c r="A21" t="s">
        <v>41</v>
      </c>
      <c r="B21" s="10">
        <f>SUM(B14:B20)</f>
        <v>700</v>
      </c>
      <c r="C21" s="10">
        <f>SUM(C14:C20)</f>
        <v>340</v>
      </c>
    </row>
    <row r="24" spans="1:6" ht="15" x14ac:dyDescent="0.25">
      <c r="A24" s="31" t="s">
        <v>34</v>
      </c>
      <c r="B24" s="31" t="s">
        <v>138</v>
      </c>
      <c r="C24" s="31" t="s">
        <v>139</v>
      </c>
      <c r="E24" s="32" t="s">
        <v>138</v>
      </c>
      <c r="F24" s="32" t="s">
        <v>139</v>
      </c>
    </row>
    <row r="25" spans="1:6" ht="15" x14ac:dyDescent="0.25">
      <c r="A25" s="30">
        <v>1</v>
      </c>
      <c r="B25" s="33">
        <f>C3/B3</f>
        <v>0.92229729729729726</v>
      </c>
      <c r="C25" s="33">
        <f>C14/B14</f>
        <v>0.91</v>
      </c>
      <c r="E25" s="34">
        <f>SUM(C$3:C3)/SUM(B$3:B3)</f>
        <v>0.92229729729729726</v>
      </c>
      <c r="F25" s="34">
        <f>SUM(C$14:C14)/SUM(B$14:B14)</f>
        <v>0.91</v>
      </c>
    </row>
    <row r="26" spans="1:6" ht="30" x14ac:dyDescent="0.25">
      <c r="A26" s="30" t="s">
        <v>69</v>
      </c>
      <c r="B26" s="33">
        <f t="shared" ref="B26:B31" si="2">C4/B4</f>
        <v>0.73684210526315785</v>
      </c>
      <c r="C26" s="33">
        <f t="shared" ref="C26:C31" si="3">C15/B15</f>
        <v>0.88</v>
      </c>
      <c r="E26" s="34">
        <f>SUM(C$3:C4)/SUM(B$3:B4)</f>
        <v>0.90119760479041922</v>
      </c>
      <c r="F26" s="34">
        <f>SUM(C$14:C15)/SUM(B$14:B15)</f>
        <v>0.89500000000000002</v>
      </c>
    </row>
    <row r="27" spans="1:6" ht="30" x14ac:dyDescent="0.25">
      <c r="A27" s="30" t="s">
        <v>70</v>
      </c>
      <c r="B27" s="33">
        <f t="shared" si="2"/>
        <v>0.71341463414634143</v>
      </c>
      <c r="C27" s="33">
        <f t="shared" si="3"/>
        <v>0.66</v>
      </c>
      <c r="E27" s="34">
        <f>SUM(C$3:C5)/SUM(B$3:B5)</f>
        <v>0.88066666666666671</v>
      </c>
      <c r="F27" s="34">
        <f>SUM(C$14:C16)/SUM(B$14:B16)</f>
        <v>0.81666666666666665</v>
      </c>
    </row>
    <row r="28" spans="1:6" ht="30" x14ac:dyDescent="0.25">
      <c r="A28" s="30" t="s">
        <v>71</v>
      </c>
      <c r="B28" s="33">
        <f t="shared" si="2"/>
        <v>0.67010309278350511</v>
      </c>
      <c r="C28" s="33">
        <f t="shared" si="3"/>
        <v>0.6</v>
      </c>
      <c r="E28" s="34">
        <f>SUM(C$3:C6)/SUM(B$3:B6)</f>
        <v>0.86787726988102698</v>
      </c>
      <c r="F28" s="34">
        <f>SUM(C$14:C17)/SUM(B$14:B17)</f>
        <v>0.76249999999999996</v>
      </c>
    </row>
    <row r="29" spans="1:6" ht="30" x14ac:dyDescent="0.25">
      <c r="A29" s="30" t="s">
        <v>72</v>
      </c>
      <c r="B29" s="33">
        <f t="shared" si="2"/>
        <v>0.18226600985221675</v>
      </c>
      <c r="C29" s="33">
        <f t="shared" si="3"/>
        <v>0.2</v>
      </c>
      <c r="E29" s="34">
        <f>SUM(C$3:C7)/SUM(B$3:B7)</f>
        <v>0.7289066400399401</v>
      </c>
      <c r="F29" s="34">
        <f>SUM(C$14:C18)/SUM(B$14:B18)</f>
        <v>0.65</v>
      </c>
    </row>
    <row r="30" spans="1:6" ht="30" x14ac:dyDescent="0.25">
      <c r="A30" s="30" t="s">
        <v>73</v>
      </c>
      <c r="B30" s="33">
        <f t="shared" si="2"/>
        <v>7.293666026871401E-2</v>
      </c>
      <c r="C30" s="33">
        <f t="shared" si="3"/>
        <v>0.03</v>
      </c>
      <c r="E30" s="34">
        <f>SUM(C$3:C8)/SUM(B$3:B8)</f>
        <v>0.50443349753694577</v>
      </c>
      <c r="F30" s="34">
        <f>SUM(C$14:C19)/SUM(B$14:B19)</f>
        <v>0.54666666666666663</v>
      </c>
    </row>
    <row r="31" spans="1:6" ht="30" x14ac:dyDescent="0.25">
      <c r="A31" s="30" t="s">
        <v>74</v>
      </c>
      <c r="B31" s="33">
        <f t="shared" si="2"/>
        <v>0.12562814070351758</v>
      </c>
      <c r="C31" s="33">
        <f t="shared" si="3"/>
        <v>0.12</v>
      </c>
      <c r="E31" s="34">
        <f>SUM(C$3:C9)/SUM(B$3:B9)</f>
        <v>0.46064478652338076</v>
      </c>
      <c r="F31" s="34">
        <f>SUM(C$14:C20)/SUM(B$14:B20)</f>
        <v>0.48571428571428571</v>
      </c>
    </row>
    <row r="39" spans="1:3" x14ac:dyDescent="0.15">
      <c r="A39" s="8"/>
      <c r="B39" s="10"/>
      <c r="C39" s="10"/>
    </row>
    <row r="40" spans="1:3" x14ac:dyDescent="0.15">
      <c r="A40" s="8"/>
      <c r="B40" s="10"/>
      <c r="C40" s="10"/>
    </row>
    <row r="41" spans="1:3" x14ac:dyDescent="0.15">
      <c r="A41" s="8"/>
      <c r="B41" s="10"/>
      <c r="C41" s="10"/>
    </row>
    <row r="42" spans="1:3" x14ac:dyDescent="0.15">
      <c r="A42" s="8"/>
      <c r="B42" s="10"/>
      <c r="C42" s="10"/>
    </row>
    <row r="43" spans="1:3" x14ac:dyDescent="0.15">
      <c r="A43" s="8"/>
      <c r="B43" s="10"/>
      <c r="C43" s="10"/>
    </row>
    <row r="44" spans="1:3" x14ac:dyDescent="0.15">
      <c r="A44" s="8"/>
      <c r="B44" s="10"/>
      <c r="C44" s="10"/>
    </row>
    <row r="45" spans="1:3" x14ac:dyDescent="0.15">
      <c r="A45" s="8"/>
      <c r="B45" s="10"/>
      <c r="C45" s="10"/>
    </row>
    <row r="46" spans="1:3" x14ac:dyDescent="0.15">
      <c r="B46" s="10"/>
      <c r="C46" s="10"/>
    </row>
    <row r="60" spans="4:6" x14ac:dyDescent="0.15">
      <c r="D60" s="8"/>
      <c r="E60" s="10"/>
      <c r="F60" s="10"/>
    </row>
    <row r="61" spans="4:6" x14ac:dyDescent="0.15">
      <c r="D61" s="8"/>
      <c r="E61" s="10"/>
      <c r="F61" s="10"/>
    </row>
    <row r="62" spans="4:6" x14ac:dyDescent="0.15">
      <c r="D62" s="8"/>
      <c r="E62" s="10"/>
      <c r="F62" s="10"/>
    </row>
    <row r="63" spans="4:6" x14ac:dyDescent="0.15">
      <c r="D63" s="8"/>
      <c r="E63" s="10"/>
      <c r="F63" s="10"/>
    </row>
    <row r="64" spans="4:6" x14ac:dyDescent="0.15">
      <c r="D64" s="8"/>
      <c r="E64" s="10"/>
      <c r="F64" s="10"/>
    </row>
    <row r="65" spans="4:6" x14ac:dyDescent="0.15">
      <c r="D65" s="8"/>
      <c r="E65" s="10"/>
      <c r="F65" s="10"/>
    </row>
    <row r="66" spans="4:6" x14ac:dyDescent="0.15">
      <c r="D66" s="8"/>
      <c r="E66" s="10"/>
      <c r="F66" s="10"/>
    </row>
    <row r="67" spans="4:6" x14ac:dyDescent="0.15">
      <c r="E67" s="10"/>
      <c r="F67" s="10"/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S174"/>
  <sheetViews>
    <sheetView tabSelected="1" topLeftCell="B1" workbookViewId="0">
      <selection activeCell="S154" sqref="S154"/>
    </sheetView>
  </sheetViews>
  <sheetFormatPr defaultRowHeight="13.5" x14ac:dyDescent="0.15"/>
  <sheetData>
    <row r="1" spans="1:19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9" ht="27" x14ac:dyDescent="0.15">
      <c r="A2" s="108"/>
      <c r="B2" s="5" t="s">
        <v>13</v>
      </c>
      <c r="C2" s="5"/>
      <c r="D2" s="5"/>
      <c r="E2" s="7" t="s">
        <v>14</v>
      </c>
      <c r="F2" s="7" t="s">
        <v>33</v>
      </c>
      <c r="G2" s="7" t="s">
        <v>15</v>
      </c>
      <c r="H2" s="7" t="s">
        <v>16</v>
      </c>
      <c r="I2" s="7" t="s">
        <v>17</v>
      </c>
      <c r="J2" s="7" t="s">
        <v>18</v>
      </c>
      <c r="K2" s="7" t="s">
        <v>20</v>
      </c>
      <c r="L2" s="7" t="s">
        <v>19</v>
      </c>
      <c r="M2" s="7" t="s">
        <v>21</v>
      </c>
      <c r="N2" s="7" t="s">
        <v>22</v>
      </c>
      <c r="O2" s="7" t="s">
        <v>23</v>
      </c>
      <c r="P2" s="7" t="s">
        <v>24</v>
      </c>
      <c r="Q2" s="7"/>
      <c r="R2" s="7" t="s">
        <v>25</v>
      </c>
      <c r="S2" s="7" t="s">
        <v>26</v>
      </c>
    </row>
    <row r="3" spans="1:19" ht="14.25" thickBot="1" x14ac:dyDescent="0.2">
      <c r="A3" s="1" t="s">
        <v>2</v>
      </c>
      <c r="B3" s="2">
        <f>'[1]100%'!D$500</f>
        <v>0</v>
      </c>
      <c r="C3" s="2"/>
      <c r="D3" s="2"/>
      <c r="E3" s="2">
        <f>'[1]100%'!G$500</f>
        <v>0</v>
      </c>
      <c r="F3" s="2">
        <f>'[1]100%'!H$500</f>
        <v>0</v>
      </c>
      <c r="G3" s="2">
        <f>'[1]100%'!I$500</f>
        <v>0</v>
      </c>
      <c r="H3" s="2">
        <f>'[1]100%'!J$500</f>
        <v>0</v>
      </c>
      <c r="I3" s="2">
        <f>'[1]100%'!K$500</f>
        <v>0</v>
      </c>
      <c r="J3" s="2">
        <f>'[1]100%'!L$500</f>
        <v>0</v>
      </c>
      <c r="K3" s="2">
        <f>'[1]100%'!M$500</f>
        <v>0</v>
      </c>
      <c r="L3" s="2">
        <f>'[1]100%'!N$500</f>
        <v>0</v>
      </c>
      <c r="M3" s="2">
        <f>'[1]100%'!O$500</f>
        <v>0</v>
      </c>
      <c r="N3" s="2">
        <f>'[1]100%'!P$500</f>
        <v>0</v>
      </c>
      <c r="O3" s="2">
        <f>'[1]100%'!Q$500</f>
        <v>0</v>
      </c>
      <c r="P3" s="2">
        <f>'[1]100%'!R$500</f>
        <v>0</v>
      </c>
      <c r="Q3" s="2"/>
      <c r="R3" s="2">
        <f>'[1]100%'!T$500</f>
        <v>0</v>
      </c>
      <c r="S3" s="2">
        <f>'[1]100%'!U$500</f>
        <v>0</v>
      </c>
    </row>
    <row r="4" spans="1:19" ht="14.25" thickBot="1" x14ac:dyDescent="0.2">
      <c r="A4" s="1" t="s">
        <v>3</v>
      </c>
      <c r="B4" s="2">
        <f>'[2]100%'!D$500</f>
        <v>4</v>
      </c>
      <c r="C4" s="2"/>
      <c r="D4" s="2"/>
      <c r="E4" s="2">
        <f>'[2]100%'!G$500</f>
        <v>1</v>
      </c>
      <c r="F4" s="2">
        <f>'[2]100%'!H$500</f>
        <v>1</v>
      </c>
      <c r="G4" s="2">
        <f>'[2]100%'!I$500</f>
        <v>1</v>
      </c>
      <c r="H4" s="2">
        <f>'[2]100%'!J$500</f>
        <v>4</v>
      </c>
      <c r="I4" s="2">
        <f>'[2]100%'!K$500</f>
        <v>1</v>
      </c>
      <c r="J4" s="2">
        <f>'[2]100%'!L$500</f>
        <v>1</v>
      </c>
      <c r="K4" s="2">
        <f>'[2]100%'!M$500</f>
        <v>1</v>
      </c>
      <c r="L4" s="2">
        <f>'[2]100%'!N$500</f>
        <v>5</v>
      </c>
      <c r="M4" s="2">
        <f>'[2]100%'!O$500</f>
        <v>0</v>
      </c>
      <c r="N4" s="2">
        <f>'[2]100%'!P$500</f>
        <v>1</v>
      </c>
      <c r="O4" s="2">
        <f>'[2]100%'!Q$500</f>
        <v>2</v>
      </c>
      <c r="P4" s="2">
        <f>'[2]100%'!R$500</f>
        <v>0</v>
      </c>
      <c r="Q4" s="2"/>
      <c r="R4" s="2">
        <f>'[2]100%'!T$500</f>
        <v>0</v>
      </c>
      <c r="S4" s="2">
        <f>'[2]100%'!U$500</f>
        <v>0</v>
      </c>
    </row>
    <row r="5" spans="1:19" ht="14.25" thickBot="1" x14ac:dyDescent="0.2">
      <c r="A5" s="1" t="s">
        <v>4</v>
      </c>
      <c r="B5" s="2">
        <f>'[3]100%'!D$500</f>
        <v>0</v>
      </c>
      <c r="C5" s="2"/>
      <c r="D5" s="2"/>
      <c r="E5" s="2">
        <f>'[3]100%'!G$500</f>
        <v>0</v>
      </c>
      <c r="F5" s="2">
        <f>'[3]100%'!H$500</f>
        <v>0</v>
      </c>
      <c r="G5" s="2">
        <f>'[3]100%'!I$500</f>
        <v>0</v>
      </c>
      <c r="H5" s="2">
        <f>'[3]100%'!J$500</f>
        <v>0</v>
      </c>
      <c r="I5" s="2">
        <f>'[3]100%'!K$500</f>
        <v>0</v>
      </c>
      <c r="J5" s="2">
        <f>'[3]100%'!L$500</f>
        <v>0</v>
      </c>
      <c r="K5" s="2">
        <f>'[3]100%'!M$500</f>
        <v>0</v>
      </c>
      <c r="L5" s="2">
        <f>'[3]100%'!N$500</f>
        <v>0</v>
      </c>
      <c r="M5" s="2">
        <f>'[3]100%'!O$500</f>
        <v>0</v>
      </c>
      <c r="N5" s="2">
        <f>'[3]100%'!P$500</f>
        <v>0</v>
      </c>
      <c r="O5" s="2">
        <f>'[3]100%'!Q$500</f>
        <v>0</v>
      </c>
      <c r="P5" s="2">
        <f>'[3]100%'!R$500</f>
        <v>0</v>
      </c>
      <c r="Q5" s="2"/>
      <c r="R5" s="2">
        <f>'[3]100%'!T$500</f>
        <v>0</v>
      </c>
      <c r="S5" s="2">
        <f>'[3]100%'!U$500</f>
        <v>0</v>
      </c>
    </row>
    <row r="6" spans="1:19" ht="14.25" thickBot="1" x14ac:dyDescent="0.2">
      <c r="A6" s="1" t="s">
        <v>5</v>
      </c>
      <c r="B6" s="2">
        <f>'[4]100%'!D$500</f>
        <v>61</v>
      </c>
      <c r="C6" s="2"/>
      <c r="D6" s="2"/>
      <c r="E6" s="2">
        <f>'[4]100%'!G$500</f>
        <v>8</v>
      </c>
      <c r="F6" s="2">
        <f>'[4]100%'!H$500</f>
        <v>3</v>
      </c>
      <c r="G6" s="2">
        <f>'[4]100%'!I$500</f>
        <v>43</v>
      </c>
      <c r="H6" s="2">
        <f>'[4]100%'!J$500</f>
        <v>26</v>
      </c>
      <c r="I6" s="2">
        <f>'[4]100%'!K$500</f>
        <v>3</v>
      </c>
      <c r="J6" s="2">
        <f>'[4]100%'!L$500</f>
        <v>5</v>
      </c>
      <c r="K6" s="2">
        <f>'[4]100%'!M$500</f>
        <v>98</v>
      </c>
      <c r="L6" s="2">
        <f>'[4]100%'!N$500</f>
        <v>101</v>
      </c>
      <c r="M6" s="2">
        <f>'[4]100%'!O$500</f>
        <v>0</v>
      </c>
      <c r="N6" s="2">
        <f>'[4]100%'!P$500</f>
        <v>3</v>
      </c>
      <c r="O6" s="2">
        <f>'[4]100%'!Q$500</f>
        <v>55</v>
      </c>
      <c r="P6" s="2">
        <f>'[4]100%'!R$500</f>
        <v>0</v>
      </c>
      <c r="Q6" s="2"/>
      <c r="R6" s="2">
        <f>'[4]100%'!T$500</f>
        <v>0</v>
      </c>
      <c r="S6" s="2">
        <f>'[4]100%'!U$500</f>
        <v>0</v>
      </c>
    </row>
    <row r="7" spans="1:19" ht="14.25" thickBot="1" x14ac:dyDescent="0.2">
      <c r="A7" s="1" t="s">
        <v>6</v>
      </c>
      <c r="B7" s="2">
        <f>'[5]100%'!D$500</f>
        <v>0</v>
      </c>
      <c r="C7" s="2"/>
      <c r="D7" s="2"/>
      <c r="E7" s="2">
        <f>'[5]100%'!G$500</f>
        <v>0</v>
      </c>
      <c r="F7" s="2">
        <f>'[5]100%'!H$500</f>
        <v>0</v>
      </c>
      <c r="G7" s="2">
        <f>'[5]100%'!I$500</f>
        <v>0</v>
      </c>
      <c r="H7" s="2">
        <f>'[5]100%'!J$500</f>
        <v>0</v>
      </c>
      <c r="I7" s="2">
        <f>'[5]100%'!K$500</f>
        <v>0</v>
      </c>
      <c r="J7" s="2">
        <f>'[5]100%'!L$500</f>
        <v>0</v>
      </c>
      <c r="K7" s="2">
        <f>'[5]100%'!M$500</f>
        <v>0</v>
      </c>
      <c r="L7" s="2">
        <f>'[5]100%'!N$500</f>
        <v>0</v>
      </c>
      <c r="M7" s="2">
        <f>'[5]100%'!O$500</f>
        <v>0</v>
      </c>
      <c r="N7" s="2">
        <f>'[5]100%'!P$500</f>
        <v>0</v>
      </c>
      <c r="O7" s="2">
        <f>'[5]100%'!Q$500</f>
        <v>0</v>
      </c>
      <c r="P7" s="2">
        <f>'[5]100%'!R$500</f>
        <v>0</v>
      </c>
      <c r="Q7" s="2"/>
      <c r="R7" s="2">
        <f>'[5]100%'!T$500</f>
        <v>0</v>
      </c>
      <c r="S7" s="2">
        <f>'[5]100%'!U$500</f>
        <v>0</v>
      </c>
    </row>
    <row r="8" spans="1:19" ht="14.25" thickBot="1" x14ac:dyDescent="0.2">
      <c r="A8" s="1" t="s">
        <v>7</v>
      </c>
      <c r="B8" s="2">
        <f>'[6]100%'!D$500</f>
        <v>12</v>
      </c>
      <c r="C8" s="2"/>
      <c r="D8" s="2"/>
      <c r="E8" s="2">
        <f>'[6]100%'!G$500</f>
        <v>7</v>
      </c>
      <c r="F8" s="2">
        <f>'[6]100%'!H$500</f>
        <v>4</v>
      </c>
      <c r="G8" s="2">
        <f>'[6]100%'!I$500</f>
        <v>6</v>
      </c>
      <c r="H8" s="2">
        <f>'[6]100%'!J$500</f>
        <v>6</v>
      </c>
      <c r="I8" s="2">
        <f>'[6]100%'!K$500</f>
        <v>1</v>
      </c>
      <c r="J8" s="2">
        <f>'[6]100%'!L$500</f>
        <v>6</v>
      </c>
      <c r="K8" s="2">
        <f>'[6]100%'!M$500</f>
        <v>36</v>
      </c>
      <c r="L8" s="2">
        <f>'[6]100%'!N$500</f>
        <v>18</v>
      </c>
      <c r="M8" s="2">
        <f>'[6]100%'!O$500</f>
        <v>0</v>
      </c>
      <c r="N8" s="2">
        <f>'[6]100%'!P$500</f>
        <v>1</v>
      </c>
      <c r="O8" s="2">
        <f>'[6]100%'!Q$500</f>
        <v>18</v>
      </c>
      <c r="P8" s="2">
        <f>'[6]100%'!R$500</f>
        <v>0</v>
      </c>
      <c r="Q8" s="2"/>
      <c r="R8" s="2">
        <f>'[6]100%'!T$500</f>
        <v>0</v>
      </c>
      <c r="S8" s="2">
        <f>'[6]100%'!U$500</f>
        <v>0</v>
      </c>
    </row>
    <row r="9" spans="1:19" ht="14.25" thickBot="1" x14ac:dyDescent="0.2">
      <c r="A9" s="1" t="s">
        <v>8</v>
      </c>
      <c r="B9" s="2">
        <f>'[7]100%'!D$500</f>
        <v>8</v>
      </c>
      <c r="C9" s="2"/>
      <c r="D9" s="2"/>
      <c r="E9" s="2">
        <f>'[7]100%'!G$500</f>
        <v>2</v>
      </c>
      <c r="F9" s="2">
        <f>'[7]100%'!H$500</f>
        <v>0</v>
      </c>
      <c r="G9" s="2">
        <f>'[7]100%'!I$500</f>
        <v>0</v>
      </c>
      <c r="H9" s="2">
        <f>'[7]100%'!J$500</f>
        <v>8</v>
      </c>
      <c r="I9" s="2">
        <f>'[7]100%'!K$500</f>
        <v>0</v>
      </c>
      <c r="J9" s="2">
        <f>'[7]100%'!L$500</f>
        <v>2</v>
      </c>
      <c r="K9" s="2">
        <f>'[7]100%'!M$500</f>
        <v>0</v>
      </c>
      <c r="L9" s="2">
        <f>'[7]100%'!N$500</f>
        <v>43</v>
      </c>
      <c r="M9" s="2">
        <f>'[7]100%'!O$500</f>
        <v>0</v>
      </c>
      <c r="N9" s="2">
        <f>'[7]100%'!P$500</f>
        <v>0</v>
      </c>
      <c r="O9" s="2">
        <f>'[7]100%'!Q$500</f>
        <v>2</v>
      </c>
      <c r="P9" s="2">
        <f>'[7]100%'!R$500</f>
        <v>0</v>
      </c>
      <c r="Q9" s="2"/>
      <c r="R9" s="2">
        <f>'[7]100%'!T$500</f>
        <v>0</v>
      </c>
      <c r="S9" s="2">
        <f>'[7]100%'!U$500</f>
        <v>0</v>
      </c>
    </row>
    <row r="10" spans="1:19" ht="14.25" thickBot="1" x14ac:dyDescent="0.2">
      <c r="A10" s="1" t="s">
        <v>9</v>
      </c>
      <c r="B10" s="2">
        <f>'[8]100%'!D$500</f>
        <v>58</v>
      </c>
      <c r="C10" s="2"/>
      <c r="D10" s="2"/>
      <c r="E10" s="2">
        <f>'[8]100%'!G$500</f>
        <v>9</v>
      </c>
      <c r="F10" s="2">
        <f>'[8]100%'!H$500</f>
        <v>0</v>
      </c>
      <c r="G10" s="2">
        <f>'[8]100%'!I$500</f>
        <v>32</v>
      </c>
      <c r="H10" s="2">
        <f>'[8]100%'!J$500</f>
        <v>26</v>
      </c>
      <c r="I10" s="2">
        <f>'[8]100%'!K$500</f>
        <v>1</v>
      </c>
      <c r="J10" s="2">
        <f>'[8]100%'!L$500</f>
        <v>8</v>
      </c>
      <c r="K10" s="2">
        <f>'[8]100%'!M$500</f>
        <v>33</v>
      </c>
      <c r="L10" s="2">
        <f>'[8]100%'!N$500</f>
        <v>39</v>
      </c>
      <c r="M10" s="2">
        <f>'[8]100%'!O$500</f>
        <v>0</v>
      </c>
      <c r="N10" s="2">
        <f>'[8]100%'!P$500</f>
        <v>1</v>
      </c>
      <c r="O10" s="2">
        <f>'[8]100%'!Q$500</f>
        <v>15</v>
      </c>
      <c r="P10" s="2">
        <f>'[8]100%'!R$500</f>
        <v>0</v>
      </c>
      <c r="Q10" s="2"/>
      <c r="R10" s="2">
        <f>'[8]100%'!T$500</f>
        <v>0</v>
      </c>
      <c r="S10" s="2">
        <f>'[8]100%'!U$500</f>
        <v>0</v>
      </c>
    </row>
    <row r="11" spans="1:19" ht="14.25" thickBot="1" x14ac:dyDescent="0.2">
      <c r="A11" s="1" t="s">
        <v>10</v>
      </c>
      <c r="B11" s="2">
        <f>'[9]100%'!D$500</f>
        <v>0</v>
      </c>
      <c r="C11" s="2"/>
      <c r="D11" s="2"/>
      <c r="E11" s="2">
        <f>'[9]100%'!G$500</f>
        <v>0</v>
      </c>
      <c r="F11" s="2">
        <f>'[9]100%'!H$500</f>
        <v>0</v>
      </c>
      <c r="G11" s="2">
        <f>'[9]100%'!I$500</f>
        <v>0</v>
      </c>
      <c r="H11" s="2">
        <f>'[9]100%'!J$500</f>
        <v>0</v>
      </c>
      <c r="I11" s="2">
        <f>'[9]100%'!K$500</f>
        <v>0</v>
      </c>
      <c r="J11" s="2">
        <f>'[9]100%'!L$500</f>
        <v>0</v>
      </c>
      <c r="K11" s="2">
        <f>'[9]100%'!M$500</f>
        <v>0</v>
      </c>
      <c r="L11" s="2">
        <f>'[9]100%'!N$500</f>
        <v>0</v>
      </c>
      <c r="M11" s="2">
        <f>'[9]100%'!O$500</f>
        <v>0</v>
      </c>
      <c r="N11" s="2">
        <f>'[9]100%'!P$500</f>
        <v>0</v>
      </c>
      <c r="O11" s="2">
        <f>'[9]100%'!Q$500</f>
        <v>0</v>
      </c>
      <c r="P11" s="2">
        <f>'[9]100%'!R$500</f>
        <v>0</v>
      </c>
      <c r="Q11" s="2"/>
      <c r="R11" s="2">
        <f>'[9]100%'!T$500</f>
        <v>0</v>
      </c>
      <c r="S11" s="2">
        <f>'[9]100%'!U$500</f>
        <v>0</v>
      </c>
    </row>
    <row r="12" spans="1:19" ht="14.25" thickBot="1" x14ac:dyDescent="0.2">
      <c r="A12" s="1" t="s">
        <v>11</v>
      </c>
      <c r="B12" s="2">
        <f>'[10]100%'!D$500</f>
        <v>14</v>
      </c>
      <c r="C12" s="2"/>
      <c r="D12" s="2"/>
      <c r="E12" s="2">
        <f>'[10]100%'!G$500</f>
        <v>0</v>
      </c>
      <c r="F12" s="2">
        <f>'[10]100%'!H$500</f>
        <v>0</v>
      </c>
      <c r="G12" s="2">
        <f>'[10]100%'!I$500</f>
        <v>1</v>
      </c>
      <c r="H12" s="2">
        <f>'[10]100%'!J$500</f>
        <v>13</v>
      </c>
      <c r="I12" s="2">
        <f>'[10]100%'!K$500</f>
        <v>0</v>
      </c>
      <c r="J12" s="2">
        <f>'[10]100%'!L$500</f>
        <v>0</v>
      </c>
      <c r="K12" s="2">
        <f>'[10]100%'!M$500</f>
        <v>1</v>
      </c>
      <c r="L12" s="2">
        <f>'[10]100%'!N$500</f>
        <v>73</v>
      </c>
      <c r="M12" s="2">
        <f>'[10]100%'!O$500</f>
        <v>0</v>
      </c>
      <c r="N12" s="2">
        <f>'[10]100%'!P$500</f>
        <v>0</v>
      </c>
      <c r="O12" s="2">
        <f>'[10]100%'!Q$500</f>
        <v>0</v>
      </c>
      <c r="P12" s="2">
        <f>'[10]100%'!R$500</f>
        <v>0</v>
      </c>
      <c r="Q12" s="2"/>
      <c r="R12" s="2">
        <f>'[10]100%'!T$500</f>
        <v>0</v>
      </c>
      <c r="S12" s="2">
        <f>'[10]100%'!U$500</f>
        <v>0</v>
      </c>
    </row>
    <row r="13" spans="1:19" ht="14.25" thickBot="1" x14ac:dyDescent="0.2">
      <c r="A13" s="1" t="s">
        <v>12</v>
      </c>
      <c r="B13" s="2">
        <f>'[11]100%'!D$500</f>
        <v>0</v>
      </c>
      <c r="C13" s="2"/>
      <c r="D13" s="2"/>
      <c r="E13" s="2">
        <f>'[11]100%'!G$500</f>
        <v>0</v>
      </c>
      <c r="F13" s="2">
        <f>'[11]100%'!H$500</f>
        <v>0</v>
      </c>
      <c r="G13" s="2">
        <f>'[11]100%'!I$500</f>
        <v>0</v>
      </c>
      <c r="H13" s="2">
        <f>'[11]100%'!J$500</f>
        <v>0</v>
      </c>
      <c r="I13" s="2">
        <f>'[11]100%'!K$500</f>
        <v>0</v>
      </c>
      <c r="J13" s="2">
        <f>'[11]100%'!L$500</f>
        <v>0</v>
      </c>
      <c r="K13" s="2">
        <f>'[11]100%'!M$500</f>
        <v>0</v>
      </c>
      <c r="L13" s="2">
        <f>'[11]100%'!N$500</f>
        <v>0</v>
      </c>
      <c r="M13" s="2">
        <f>'[11]100%'!O$500</f>
        <v>0</v>
      </c>
      <c r="N13" s="2">
        <f>'[11]100%'!P$500</f>
        <v>0</v>
      </c>
      <c r="O13" s="2">
        <f>'[11]100%'!Q$500</f>
        <v>0</v>
      </c>
      <c r="P13" s="2">
        <f>'[11]100%'!R$500</f>
        <v>0</v>
      </c>
      <c r="Q13" s="2"/>
      <c r="R13" s="2">
        <f>'[11]100%'!T$500</f>
        <v>0</v>
      </c>
      <c r="S13" s="2">
        <f>'[11]100%'!U$500</f>
        <v>0</v>
      </c>
    </row>
    <row r="14" spans="1:19" ht="14.25" thickBot="1" x14ac:dyDescent="0.2">
      <c r="A14" s="3" t="s">
        <v>0</v>
      </c>
      <c r="B14" s="4">
        <f t="shared" ref="B14" si="0">SUM(B3:B13)</f>
        <v>157</v>
      </c>
      <c r="C14" s="4"/>
      <c r="D14" s="4"/>
      <c r="E14" s="4">
        <f>SUM(E3:E13)</f>
        <v>27</v>
      </c>
      <c r="F14" s="4">
        <f t="shared" ref="F14:S14" si="1">SUM(F3:F13)</f>
        <v>8</v>
      </c>
      <c r="G14" s="4">
        <f t="shared" si="1"/>
        <v>83</v>
      </c>
      <c r="H14" s="4">
        <f>SUM(H3:H13)</f>
        <v>83</v>
      </c>
      <c r="I14" s="4">
        <f t="shared" si="1"/>
        <v>6</v>
      </c>
      <c r="J14" s="4">
        <f t="shared" si="1"/>
        <v>22</v>
      </c>
      <c r="K14" s="4">
        <f t="shared" si="1"/>
        <v>169</v>
      </c>
      <c r="L14" s="4">
        <f t="shared" si="1"/>
        <v>279</v>
      </c>
      <c r="M14" s="4">
        <f t="shared" si="1"/>
        <v>0</v>
      </c>
      <c r="N14" s="4">
        <f t="shared" si="1"/>
        <v>6</v>
      </c>
      <c r="O14" s="4">
        <f t="shared" si="1"/>
        <v>92</v>
      </c>
      <c r="P14" s="4">
        <f t="shared" si="1"/>
        <v>0</v>
      </c>
      <c r="Q14" s="4"/>
      <c r="R14" s="4">
        <f t="shared" si="1"/>
        <v>0</v>
      </c>
      <c r="S14" s="4">
        <f t="shared" si="1"/>
        <v>0</v>
      </c>
    </row>
    <row r="21" spans="1:19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</row>
    <row r="22" spans="1:19" ht="27" x14ac:dyDescent="0.15">
      <c r="A22" s="108"/>
      <c r="B22" s="5" t="s">
        <v>13</v>
      </c>
      <c r="C22" s="5"/>
      <c r="D22" s="5"/>
      <c r="E22" s="7" t="s">
        <v>14</v>
      </c>
      <c r="F22" s="7" t="s">
        <v>33</v>
      </c>
      <c r="G22" s="7" t="s">
        <v>15</v>
      </c>
      <c r="H22" s="7" t="s">
        <v>16</v>
      </c>
      <c r="I22" s="7" t="s">
        <v>17</v>
      </c>
      <c r="J22" s="7" t="s">
        <v>18</v>
      </c>
      <c r="K22" s="7" t="s">
        <v>20</v>
      </c>
      <c r="L22" s="7" t="s">
        <v>19</v>
      </c>
      <c r="M22" s="7" t="s">
        <v>21</v>
      </c>
      <c r="N22" s="7" t="s">
        <v>22</v>
      </c>
      <c r="O22" s="7" t="s">
        <v>23</v>
      </c>
      <c r="P22" s="7" t="s">
        <v>24</v>
      </c>
      <c r="Q22" s="7"/>
      <c r="R22" s="7" t="s">
        <v>25</v>
      </c>
      <c r="S22" s="7" t="s">
        <v>26</v>
      </c>
    </row>
    <row r="23" spans="1:19" ht="14.25" thickBot="1" x14ac:dyDescent="0.2">
      <c r="A23" s="1" t="s">
        <v>2</v>
      </c>
      <c r="B23" s="2">
        <f>'[1]90%'!D$500</f>
        <v>0</v>
      </c>
      <c r="C23" s="2"/>
      <c r="D23" s="2"/>
      <c r="E23" s="2">
        <f>'[1]90%'!G$500</f>
        <v>0</v>
      </c>
      <c r="F23" s="2">
        <f>'[1]90%'!H$500</f>
        <v>0</v>
      </c>
      <c r="G23" s="2">
        <f>'[1]90%'!I$500</f>
        <v>0</v>
      </c>
      <c r="H23" s="2">
        <f>'[1]90%'!J$500</f>
        <v>0</v>
      </c>
      <c r="I23" s="2">
        <f>'[1]90%'!K$500</f>
        <v>0</v>
      </c>
      <c r="J23" s="2">
        <f>'[1]90%'!L$500</f>
        <v>0</v>
      </c>
      <c r="K23" s="2">
        <f>'[1]90%'!M$500</f>
        <v>0</v>
      </c>
      <c r="L23" s="2">
        <f>'[1]90%'!N$500</f>
        <v>0</v>
      </c>
      <c r="M23" s="2">
        <f>'[1]90%'!O$500</f>
        <v>0</v>
      </c>
      <c r="N23" s="2">
        <f>'[1]90%'!P$500</f>
        <v>0</v>
      </c>
      <c r="O23" s="2">
        <f>'[1]90%'!Q$500</f>
        <v>0</v>
      </c>
      <c r="P23" s="2">
        <f>'[1]90%'!R$500</f>
        <v>0</v>
      </c>
      <c r="Q23" s="2"/>
      <c r="R23" s="2">
        <f>'[1]90%'!T$500</f>
        <v>0</v>
      </c>
      <c r="S23" s="2">
        <f>'[1]90%'!U$500</f>
        <v>0</v>
      </c>
    </row>
    <row r="24" spans="1:19" ht="14.25" thickBot="1" x14ac:dyDescent="0.2">
      <c r="A24" s="1" t="s">
        <v>3</v>
      </c>
      <c r="B24" s="2">
        <f>'[2]90%'!D$500</f>
        <v>10</v>
      </c>
      <c r="C24" s="2"/>
      <c r="D24" s="2"/>
      <c r="E24" s="2">
        <f>'[2]90%'!G$500</f>
        <v>5</v>
      </c>
      <c r="F24" s="2">
        <f>'[2]90%'!H$500</f>
        <v>0</v>
      </c>
      <c r="G24" s="2">
        <f>'[2]90%'!I$500</f>
        <v>8</v>
      </c>
      <c r="H24" s="2">
        <f>'[2]90%'!J$500</f>
        <v>3</v>
      </c>
      <c r="I24" s="2">
        <f>'[2]90%'!K$500</f>
        <v>5</v>
      </c>
      <c r="J24" s="2">
        <f>'[2]90%'!L$500</f>
        <v>0</v>
      </c>
      <c r="K24" s="2">
        <f>'[2]90%'!M$500</f>
        <v>28</v>
      </c>
      <c r="L24" s="2">
        <f>'[2]90%'!N$500</f>
        <v>5</v>
      </c>
      <c r="M24" s="2">
        <f>'[2]90%'!O$500</f>
        <v>16</v>
      </c>
      <c r="N24" s="2">
        <f>'[2]90%'!P$500</f>
        <v>15</v>
      </c>
      <c r="O24" s="2">
        <f>'[2]90%'!Q$500</f>
        <v>0</v>
      </c>
      <c r="P24" s="2">
        <f>'[2]90%'!R$500</f>
        <v>8</v>
      </c>
      <c r="Q24" s="2"/>
      <c r="R24" s="2">
        <f>'[2]90%'!T$500</f>
        <v>0</v>
      </c>
      <c r="S24" s="2">
        <f>'[2]90%'!U$500</f>
        <v>0</v>
      </c>
    </row>
    <row r="25" spans="1:19" ht="14.25" thickBot="1" x14ac:dyDescent="0.2">
      <c r="A25" s="1" t="s">
        <v>4</v>
      </c>
      <c r="B25" s="2">
        <f>'[3]90%'!D$500</f>
        <v>0</v>
      </c>
      <c r="C25" s="2"/>
      <c r="D25" s="2"/>
      <c r="E25" s="2">
        <f>'[3]90%'!G$500</f>
        <v>0</v>
      </c>
      <c r="F25" s="2">
        <f>'[3]90%'!H$500</f>
        <v>0</v>
      </c>
      <c r="G25" s="2">
        <f>'[3]90%'!I$500</f>
        <v>0</v>
      </c>
      <c r="H25" s="2">
        <f>'[3]90%'!J$500</f>
        <v>0</v>
      </c>
      <c r="I25" s="2">
        <f>'[3]90%'!K$500</f>
        <v>0</v>
      </c>
      <c r="J25" s="2">
        <f>'[3]90%'!L$500</f>
        <v>0</v>
      </c>
      <c r="K25" s="2">
        <f>'[3]90%'!M$500</f>
        <v>0</v>
      </c>
      <c r="L25" s="2">
        <f>'[3]90%'!N$500</f>
        <v>0</v>
      </c>
      <c r="M25" s="2">
        <f>'[3]90%'!O$500</f>
        <v>0</v>
      </c>
      <c r="N25" s="2">
        <f>'[3]90%'!P$500</f>
        <v>0</v>
      </c>
      <c r="O25" s="2">
        <f>'[3]90%'!Q$500</f>
        <v>0</v>
      </c>
      <c r="P25" s="2">
        <f>'[3]90%'!R$500</f>
        <v>0</v>
      </c>
      <c r="Q25" s="2"/>
      <c r="R25" s="2">
        <f>'[3]90%'!T$500</f>
        <v>0</v>
      </c>
      <c r="S25" s="2">
        <f>'[3]90%'!U$500</f>
        <v>0</v>
      </c>
    </row>
    <row r="26" spans="1:19" ht="14.25" thickBot="1" x14ac:dyDescent="0.2">
      <c r="A26" s="1" t="s">
        <v>5</v>
      </c>
      <c r="B26" s="2">
        <f>'[4]90%'!D$500</f>
        <v>0</v>
      </c>
      <c r="C26" s="2"/>
      <c r="D26" s="2"/>
      <c r="E26" s="2">
        <f>'[4]90%'!G$500</f>
        <v>0</v>
      </c>
      <c r="F26" s="2">
        <f>'[4]90%'!H$500</f>
        <v>0</v>
      </c>
      <c r="G26" s="2">
        <f>'[4]90%'!I$500</f>
        <v>0</v>
      </c>
      <c r="H26" s="2">
        <f>'[4]90%'!J$500</f>
        <v>0</v>
      </c>
      <c r="I26" s="2">
        <f>'[4]90%'!K$500</f>
        <v>0</v>
      </c>
      <c r="J26" s="2">
        <f>'[4]90%'!L$500</f>
        <v>0</v>
      </c>
      <c r="K26" s="2">
        <f>'[4]90%'!M$500</f>
        <v>0</v>
      </c>
      <c r="L26" s="2">
        <f>'[4]90%'!N$500</f>
        <v>0</v>
      </c>
      <c r="M26" s="2">
        <f>'[4]90%'!O$500</f>
        <v>0</v>
      </c>
      <c r="N26" s="2">
        <f>'[4]90%'!P$500</f>
        <v>0</v>
      </c>
      <c r="O26" s="2">
        <f>'[4]90%'!Q$500</f>
        <v>0</v>
      </c>
      <c r="P26" s="2">
        <f>'[4]90%'!R$500</f>
        <v>0</v>
      </c>
      <c r="Q26" s="2"/>
      <c r="R26" s="2">
        <f>'[4]90%'!T$500</f>
        <v>0</v>
      </c>
      <c r="S26" s="2">
        <f>'[4]90%'!U$500</f>
        <v>0</v>
      </c>
    </row>
    <row r="27" spans="1:19" ht="14.25" thickBot="1" x14ac:dyDescent="0.2">
      <c r="A27" s="1" t="s">
        <v>6</v>
      </c>
      <c r="B27" s="2">
        <f>'[5]90%'!D$500</f>
        <v>0</v>
      </c>
      <c r="C27" s="2"/>
      <c r="D27" s="2"/>
      <c r="E27" s="2">
        <f>'[5]90%'!G$500</f>
        <v>0</v>
      </c>
      <c r="F27" s="2">
        <f>'[5]90%'!H$500</f>
        <v>0</v>
      </c>
      <c r="G27" s="2">
        <f>'[5]90%'!I$500</f>
        <v>0</v>
      </c>
      <c r="H27" s="2">
        <f>'[5]90%'!J$500</f>
        <v>0</v>
      </c>
      <c r="I27" s="2">
        <f>'[5]90%'!K$500</f>
        <v>0</v>
      </c>
      <c r="J27" s="2">
        <f>'[5]90%'!L$500</f>
        <v>0</v>
      </c>
      <c r="K27" s="2">
        <f>'[5]90%'!M$500</f>
        <v>0</v>
      </c>
      <c r="L27" s="2">
        <f>'[5]90%'!N$500</f>
        <v>0</v>
      </c>
      <c r="M27" s="2">
        <f>'[5]90%'!O$500</f>
        <v>0</v>
      </c>
      <c r="N27" s="2">
        <f>'[5]90%'!P$500</f>
        <v>0</v>
      </c>
      <c r="O27" s="2">
        <f>'[5]90%'!Q$500</f>
        <v>0</v>
      </c>
      <c r="P27" s="2">
        <f>'[5]90%'!R$500</f>
        <v>0</v>
      </c>
      <c r="Q27" s="2"/>
      <c r="R27" s="2">
        <f>'[5]90%'!T$500</f>
        <v>0</v>
      </c>
      <c r="S27" s="2">
        <f>'[5]90%'!U$500</f>
        <v>0</v>
      </c>
    </row>
    <row r="28" spans="1:19" ht="14.25" thickBot="1" x14ac:dyDescent="0.2">
      <c r="A28" s="1" t="s">
        <v>7</v>
      </c>
      <c r="B28" s="2">
        <f>'[6]90%'!D$500</f>
        <v>23</v>
      </c>
      <c r="C28" s="2"/>
      <c r="D28" s="2"/>
      <c r="E28" s="2">
        <f>'[6]90%'!G$500</f>
        <v>0</v>
      </c>
      <c r="F28" s="2">
        <f>'[6]90%'!H$500</f>
        <v>0</v>
      </c>
      <c r="G28" s="2">
        <f>'[6]90%'!I$500</f>
        <v>23</v>
      </c>
      <c r="H28" s="2">
        <f>'[6]90%'!J$500</f>
        <v>0</v>
      </c>
      <c r="I28" s="2">
        <f>'[6]90%'!K$500</f>
        <v>0</v>
      </c>
      <c r="J28" s="2">
        <f>'[6]90%'!L$500</f>
        <v>0</v>
      </c>
      <c r="K28" s="2">
        <f>'[6]90%'!M$500</f>
        <v>71</v>
      </c>
      <c r="L28" s="2">
        <f>'[6]90%'!N$500</f>
        <v>0</v>
      </c>
      <c r="M28" s="2">
        <f>'[6]90%'!O$500</f>
        <v>23</v>
      </c>
      <c r="N28" s="2">
        <f>'[6]90%'!P$500</f>
        <v>0</v>
      </c>
      <c r="O28" s="2">
        <f>'[6]90%'!Q$500</f>
        <v>0</v>
      </c>
      <c r="P28" s="2">
        <f>'[6]90%'!R$500</f>
        <v>0</v>
      </c>
      <c r="Q28" s="2"/>
      <c r="R28" s="2">
        <f>'[6]90%'!T$500</f>
        <v>0</v>
      </c>
      <c r="S28" s="2">
        <f>'[6]90%'!U$500</f>
        <v>0</v>
      </c>
    </row>
    <row r="29" spans="1:19" ht="14.25" thickBot="1" x14ac:dyDescent="0.2">
      <c r="A29" s="1" t="s">
        <v>8</v>
      </c>
      <c r="B29" s="2">
        <f>'[7]90%'!D$500</f>
        <v>2</v>
      </c>
      <c r="C29" s="2"/>
      <c r="D29" s="2"/>
      <c r="E29" s="2">
        <f>'[7]90%'!G$500</f>
        <v>0</v>
      </c>
      <c r="F29" s="2">
        <f>'[7]90%'!H$500</f>
        <v>0</v>
      </c>
      <c r="G29" s="2">
        <f>'[7]90%'!I$500</f>
        <v>2</v>
      </c>
      <c r="H29" s="2">
        <f>'[7]90%'!J$500</f>
        <v>0</v>
      </c>
      <c r="I29" s="2">
        <f>'[7]90%'!K$500</f>
        <v>0</v>
      </c>
      <c r="J29" s="2">
        <f>'[7]90%'!L$500</f>
        <v>0</v>
      </c>
      <c r="K29" s="2">
        <f>'[7]90%'!M$500</f>
        <v>2</v>
      </c>
      <c r="L29" s="2">
        <f>'[7]90%'!N$500</f>
        <v>0</v>
      </c>
      <c r="M29" s="2">
        <f>'[7]90%'!O$500</f>
        <v>2</v>
      </c>
      <c r="N29" s="2">
        <f>'[7]90%'!P$500</f>
        <v>0</v>
      </c>
      <c r="O29" s="2">
        <f>'[7]90%'!Q$500</f>
        <v>0</v>
      </c>
      <c r="P29" s="2">
        <f>'[7]90%'!R$500</f>
        <v>0</v>
      </c>
      <c r="Q29" s="2"/>
      <c r="R29" s="2">
        <f>'[7]90%'!T$500</f>
        <v>0</v>
      </c>
      <c r="S29" s="2">
        <f>'[7]90%'!U$500</f>
        <v>0</v>
      </c>
    </row>
    <row r="30" spans="1:19" ht="14.25" thickBot="1" x14ac:dyDescent="0.2">
      <c r="A30" s="1" t="s">
        <v>9</v>
      </c>
      <c r="B30" s="2">
        <f>'[8]90%'!D$500</f>
        <v>0</v>
      </c>
      <c r="C30" s="2"/>
      <c r="D30" s="2"/>
      <c r="E30" s="2">
        <f>'[8]90%'!G$500</f>
        <v>0</v>
      </c>
      <c r="F30" s="2">
        <f>'[8]90%'!H$500</f>
        <v>0</v>
      </c>
      <c r="G30" s="2">
        <f>'[8]90%'!I$500</f>
        <v>0</v>
      </c>
      <c r="H30" s="2">
        <f>'[8]90%'!J$500</f>
        <v>0</v>
      </c>
      <c r="I30" s="2">
        <f>'[8]90%'!K$500</f>
        <v>0</v>
      </c>
      <c r="J30" s="2">
        <f>'[8]90%'!L$500</f>
        <v>0</v>
      </c>
      <c r="K30" s="2">
        <f>'[8]90%'!M$500</f>
        <v>0</v>
      </c>
      <c r="L30" s="2">
        <f>'[8]90%'!N$500</f>
        <v>0</v>
      </c>
      <c r="M30" s="2">
        <f>'[8]90%'!O$500</f>
        <v>0</v>
      </c>
      <c r="N30" s="2">
        <f>'[8]90%'!P$500</f>
        <v>0</v>
      </c>
      <c r="O30" s="2">
        <f>'[8]90%'!Q$500</f>
        <v>0</v>
      </c>
      <c r="P30" s="2">
        <f>'[8]90%'!R$500</f>
        <v>0</v>
      </c>
      <c r="Q30" s="2"/>
      <c r="R30" s="2">
        <f>'[8]90%'!T$500</f>
        <v>0</v>
      </c>
      <c r="S30" s="2">
        <f>'[8]90%'!U$500</f>
        <v>0</v>
      </c>
    </row>
    <row r="31" spans="1:19" ht="14.25" thickBot="1" x14ac:dyDescent="0.2">
      <c r="A31" s="1" t="s">
        <v>10</v>
      </c>
      <c r="B31" s="2">
        <f>'[9]90%'!D$500</f>
        <v>0</v>
      </c>
      <c r="C31" s="2"/>
      <c r="D31" s="2"/>
      <c r="E31" s="2">
        <f>'[9]90%'!G$500</f>
        <v>0</v>
      </c>
      <c r="F31" s="2">
        <f>'[9]90%'!H$500</f>
        <v>0</v>
      </c>
      <c r="G31" s="2">
        <f>'[9]90%'!I$500</f>
        <v>0</v>
      </c>
      <c r="H31" s="2">
        <f>'[9]90%'!J$500</f>
        <v>0</v>
      </c>
      <c r="I31" s="2">
        <f>'[9]90%'!K$500</f>
        <v>0</v>
      </c>
      <c r="J31" s="2">
        <f>'[9]90%'!L$500</f>
        <v>0</v>
      </c>
      <c r="K31" s="2">
        <f>'[9]90%'!M$500</f>
        <v>0</v>
      </c>
      <c r="L31" s="2">
        <f>'[9]90%'!N$500</f>
        <v>0</v>
      </c>
      <c r="M31" s="2">
        <f>'[9]90%'!O$500</f>
        <v>0</v>
      </c>
      <c r="N31" s="2">
        <f>'[9]90%'!P$500</f>
        <v>0</v>
      </c>
      <c r="O31" s="2">
        <f>'[9]90%'!Q$500</f>
        <v>0</v>
      </c>
      <c r="P31" s="2">
        <f>'[9]90%'!R$500</f>
        <v>0</v>
      </c>
      <c r="Q31" s="2"/>
      <c r="R31" s="2">
        <f>'[9]90%'!T$500</f>
        <v>0</v>
      </c>
      <c r="S31" s="2">
        <f>'[9]90%'!U$500</f>
        <v>0</v>
      </c>
    </row>
    <row r="32" spans="1:19" ht="14.25" thickBot="1" x14ac:dyDescent="0.2">
      <c r="A32" s="1" t="s">
        <v>11</v>
      </c>
      <c r="B32" s="2">
        <f>'[10]90%'!D$500</f>
        <v>1</v>
      </c>
      <c r="C32" s="2"/>
      <c r="D32" s="2"/>
      <c r="E32" s="2">
        <f>'[10]90%'!G$500</f>
        <v>1</v>
      </c>
      <c r="F32" s="2">
        <f>'[10]90%'!H$500</f>
        <v>1</v>
      </c>
      <c r="G32" s="2">
        <f>'[10]90%'!I$500</f>
        <v>0</v>
      </c>
      <c r="H32" s="2">
        <f>'[10]90%'!J$500</f>
        <v>1</v>
      </c>
      <c r="I32" s="2">
        <f>'[10]90%'!K$500</f>
        <v>0</v>
      </c>
      <c r="J32" s="2">
        <f>'[10]90%'!L$500</f>
        <v>1</v>
      </c>
      <c r="K32" s="2">
        <f>'[10]90%'!M$500</f>
        <v>0</v>
      </c>
      <c r="L32" s="2">
        <f>'[10]90%'!N$500</f>
        <v>1</v>
      </c>
      <c r="M32" s="2">
        <f>'[10]90%'!O$500</f>
        <v>1</v>
      </c>
      <c r="N32" s="2">
        <f>'[10]90%'!P$500</f>
        <v>0</v>
      </c>
      <c r="O32" s="2">
        <f>'[10]90%'!Q$500</f>
        <v>1</v>
      </c>
      <c r="P32" s="2">
        <f>'[10]90%'!R$500</f>
        <v>1</v>
      </c>
      <c r="Q32" s="2"/>
      <c r="R32" s="2">
        <f>'[10]90%'!T$500</f>
        <v>0</v>
      </c>
      <c r="S32" s="2">
        <f>'[10]90%'!U$500</f>
        <v>0</v>
      </c>
    </row>
    <row r="33" spans="1:19" ht="14.25" thickBot="1" x14ac:dyDescent="0.2">
      <c r="A33" s="1" t="s">
        <v>12</v>
      </c>
      <c r="B33" s="2">
        <f>'[11]90%'!D$500</f>
        <v>0</v>
      </c>
      <c r="C33" s="2"/>
      <c r="D33" s="2"/>
      <c r="E33" s="2">
        <f>'[11]90%'!G$500</f>
        <v>0</v>
      </c>
      <c r="F33" s="2">
        <f>'[11]90%'!H$500</f>
        <v>0</v>
      </c>
      <c r="G33" s="2">
        <f>'[11]90%'!I$500</f>
        <v>0</v>
      </c>
      <c r="H33" s="2">
        <f>'[11]90%'!J$500</f>
        <v>0</v>
      </c>
      <c r="I33" s="2">
        <f>'[11]90%'!K$500</f>
        <v>0</v>
      </c>
      <c r="J33" s="2">
        <f>'[11]90%'!L$500</f>
        <v>0</v>
      </c>
      <c r="K33" s="2">
        <f>'[11]90%'!M$500</f>
        <v>0</v>
      </c>
      <c r="L33" s="2">
        <f>'[11]90%'!N$500</f>
        <v>0</v>
      </c>
      <c r="M33" s="2">
        <f>'[11]90%'!O$500</f>
        <v>0</v>
      </c>
      <c r="N33" s="2">
        <f>'[11]90%'!P$500</f>
        <v>0</v>
      </c>
      <c r="O33" s="2">
        <f>'[11]90%'!Q$500</f>
        <v>0</v>
      </c>
      <c r="P33" s="2">
        <f>'[11]90%'!R$500</f>
        <v>0</v>
      </c>
      <c r="Q33" s="2"/>
      <c r="R33" s="2">
        <f>'[11]90%'!T$500</f>
        <v>0</v>
      </c>
      <c r="S33" s="2">
        <f>'[11]90%'!U$500</f>
        <v>0</v>
      </c>
    </row>
    <row r="34" spans="1:19" ht="14.25" thickBot="1" x14ac:dyDescent="0.2">
      <c r="A34" s="3" t="s">
        <v>0</v>
      </c>
      <c r="B34" s="4">
        <f t="shared" ref="B34" si="2">SUM(B23:B33)</f>
        <v>36</v>
      </c>
      <c r="C34" s="4"/>
      <c r="D34" s="4"/>
      <c r="E34" s="4">
        <f>SUM(E23:E33)</f>
        <v>6</v>
      </c>
      <c r="F34" s="4">
        <f t="shared" ref="F34:S34" si="3">SUM(F23:F33)</f>
        <v>1</v>
      </c>
      <c r="G34" s="4">
        <f t="shared" si="3"/>
        <v>33</v>
      </c>
      <c r="H34" s="4">
        <f t="shared" si="3"/>
        <v>4</v>
      </c>
      <c r="I34" s="4">
        <f t="shared" si="3"/>
        <v>5</v>
      </c>
      <c r="J34" s="4">
        <f t="shared" si="3"/>
        <v>1</v>
      </c>
      <c r="K34" s="4">
        <f t="shared" si="3"/>
        <v>101</v>
      </c>
      <c r="L34" s="4">
        <f t="shared" si="3"/>
        <v>6</v>
      </c>
      <c r="M34" s="4">
        <f t="shared" si="3"/>
        <v>42</v>
      </c>
      <c r="N34" s="4">
        <f t="shared" si="3"/>
        <v>15</v>
      </c>
      <c r="O34" s="4">
        <f t="shared" si="3"/>
        <v>1</v>
      </c>
      <c r="P34" s="4">
        <f t="shared" si="3"/>
        <v>9</v>
      </c>
      <c r="Q34" s="4"/>
      <c r="R34" s="4">
        <f t="shared" si="3"/>
        <v>0</v>
      </c>
      <c r="S34" s="4">
        <f t="shared" si="3"/>
        <v>0</v>
      </c>
    </row>
    <row r="41" spans="1:19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</row>
    <row r="42" spans="1:19" ht="27" x14ac:dyDescent="0.15">
      <c r="A42" s="108"/>
      <c r="B42" s="5" t="s">
        <v>13</v>
      </c>
      <c r="C42" s="5"/>
      <c r="D42" s="5"/>
      <c r="E42" s="7" t="s">
        <v>14</v>
      </c>
      <c r="F42" s="7" t="s">
        <v>33</v>
      </c>
      <c r="G42" s="7" t="s">
        <v>15</v>
      </c>
      <c r="H42" s="7" t="s">
        <v>16</v>
      </c>
      <c r="I42" s="7" t="s">
        <v>17</v>
      </c>
      <c r="J42" s="7" t="s">
        <v>18</v>
      </c>
      <c r="K42" s="7" t="s">
        <v>20</v>
      </c>
      <c r="L42" s="7" t="s">
        <v>19</v>
      </c>
      <c r="M42" s="7" t="s">
        <v>21</v>
      </c>
      <c r="N42" s="7" t="s">
        <v>22</v>
      </c>
      <c r="O42" s="7" t="s">
        <v>23</v>
      </c>
      <c r="P42" s="7" t="s">
        <v>24</v>
      </c>
      <c r="Q42" s="7"/>
      <c r="R42" s="7" t="s">
        <v>25</v>
      </c>
      <c r="S42" s="7" t="s">
        <v>26</v>
      </c>
    </row>
    <row r="43" spans="1:19" ht="14.25" thickBot="1" x14ac:dyDescent="0.2">
      <c r="A43" s="1" t="s">
        <v>2</v>
      </c>
      <c r="B43" s="2">
        <f>'[1]80%'!D$500</f>
        <v>0</v>
      </c>
      <c r="C43" s="2"/>
      <c r="D43" s="2"/>
      <c r="E43" s="2">
        <f>'[1]80%'!G$500</f>
        <v>0</v>
      </c>
      <c r="F43" s="2">
        <f>'[1]80%'!H$500</f>
        <v>0</v>
      </c>
      <c r="G43" s="2">
        <f>'[1]80%'!I$500</f>
        <v>0</v>
      </c>
      <c r="H43" s="2">
        <f>'[1]80%'!J$500</f>
        <v>0</v>
      </c>
      <c r="I43" s="2">
        <f>'[1]80%'!K$500</f>
        <v>0</v>
      </c>
      <c r="J43" s="2">
        <f>'[1]80%'!L$500</f>
        <v>0</v>
      </c>
      <c r="K43" s="2">
        <f>'[1]80%'!M$500</f>
        <v>0</v>
      </c>
      <c r="L43" s="2">
        <f>'[1]80%'!N$500</f>
        <v>0</v>
      </c>
      <c r="M43" s="2">
        <f>'[1]80%'!O$500</f>
        <v>0</v>
      </c>
      <c r="N43" s="2">
        <f>'[1]80%'!P$500</f>
        <v>0</v>
      </c>
      <c r="O43" s="2">
        <f>'[1]80%'!Q$500</f>
        <v>0</v>
      </c>
      <c r="P43" s="2">
        <f>'[1]80%'!R$500</f>
        <v>0</v>
      </c>
      <c r="Q43" s="2"/>
      <c r="R43" s="2">
        <f>'[1]80%'!T$500</f>
        <v>0</v>
      </c>
      <c r="S43" s="2">
        <f>'[1]80%'!U$500</f>
        <v>0</v>
      </c>
    </row>
    <row r="44" spans="1:19" ht="14.25" thickBot="1" x14ac:dyDescent="0.2">
      <c r="A44" s="1" t="s">
        <v>3</v>
      </c>
      <c r="B44" s="2">
        <f>'[2]80%'!D$500</f>
        <v>27</v>
      </c>
      <c r="C44" s="2"/>
      <c r="D44" s="2"/>
      <c r="E44" s="2">
        <f>'[2]80%'!G$500</f>
        <v>5</v>
      </c>
      <c r="F44" s="2">
        <f>'[2]80%'!H$500</f>
        <v>0</v>
      </c>
      <c r="G44" s="2">
        <f>'[2]80%'!I$500</f>
        <v>27</v>
      </c>
      <c r="H44" s="2">
        <f>'[2]80%'!J$500</f>
        <v>0</v>
      </c>
      <c r="I44" s="2">
        <f>'[2]80%'!K$500</f>
        <v>5</v>
      </c>
      <c r="J44" s="2">
        <f>'[2]80%'!L$500</f>
        <v>0</v>
      </c>
      <c r="K44" s="2">
        <f>'[2]80%'!M$500</f>
        <v>37</v>
      </c>
      <c r="L44" s="2">
        <f>'[2]80%'!N$500</f>
        <v>0</v>
      </c>
      <c r="M44" s="2">
        <f>'[2]80%'!O$500</f>
        <v>37</v>
      </c>
      <c r="N44" s="2">
        <f>'[2]80%'!P$500</f>
        <v>15</v>
      </c>
      <c r="O44" s="2">
        <f>'[2]80%'!Q$500</f>
        <v>0</v>
      </c>
      <c r="P44" s="2">
        <f>'[2]80%'!R$500</f>
        <v>15</v>
      </c>
      <c r="Q44" s="2"/>
      <c r="R44" s="2">
        <f>'[2]80%'!T$500</f>
        <v>0</v>
      </c>
      <c r="S44" s="2">
        <f>'[2]80%'!U$500</f>
        <v>0</v>
      </c>
    </row>
    <row r="45" spans="1:19" ht="14.25" thickBot="1" x14ac:dyDescent="0.2">
      <c r="A45" s="1" t="s">
        <v>4</v>
      </c>
      <c r="B45" s="2">
        <f>'[3]80%'!D$500</f>
        <v>0</v>
      </c>
      <c r="C45" s="2"/>
      <c r="D45" s="2"/>
      <c r="E45" s="2">
        <f>'[3]80%'!G$500</f>
        <v>0</v>
      </c>
      <c r="F45" s="2">
        <f>'[3]80%'!H$500</f>
        <v>0</v>
      </c>
      <c r="G45" s="2">
        <f>'[3]80%'!I$500</f>
        <v>0</v>
      </c>
      <c r="H45" s="2">
        <f>'[3]80%'!J$500</f>
        <v>0</v>
      </c>
      <c r="I45" s="2">
        <f>'[3]80%'!K$500</f>
        <v>0</v>
      </c>
      <c r="J45" s="2">
        <f>'[3]80%'!L$500</f>
        <v>0</v>
      </c>
      <c r="K45" s="2">
        <f>'[3]80%'!M$500</f>
        <v>0</v>
      </c>
      <c r="L45" s="2">
        <f>'[3]80%'!N$500</f>
        <v>0</v>
      </c>
      <c r="M45" s="2">
        <f>'[3]80%'!O$500</f>
        <v>0</v>
      </c>
      <c r="N45" s="2">
        <f>'[3]80%'!P$500</f>
        <v>0</v>
      </c>
      <c r="O45" s="2">
        <f>'[3]80%'!Q$500</f>
        <v>0</v>
      </c>
      <c r="P45" s="2">
        <f>'[3]80%'!R$500</f>
        <v>0</v>
      </c>
      <c r="Q45" s="2"/>
      <c r="R45" s="2">
        <f>'[3]80%'!T$500</f>
        <v>0</v>
      </c>
      <c r="S45" s="2">
        <f>'[3]80%'!U$500</f>
        <v>0</v>
      </c>
    </row>
    <row r="46" spans="1:19" ht="14.25" thickBot="1" x14ac:dyDescent="0.2">
      <c r="A46" s="1" t="s">
        <v>5</v>
      </c>
      <c r="B46" s="2">
        <f>'[4]80%'!D$500</f>
        <v>0</v>
      </c>
      <c r="C46" s="2"/>
      <c r="D46" s="2"/>
      <c r="E46" s="2">
        <f>'[4]80%'!G$500</f>
        <v>0</v>
      </c>
      <c r="F46" s="2">
        <f>'[4]80%'!H$500</f>
        <v>0</v>
      </c>
      <c r="G46" s="2">
        <f>'[4]80%'!I$500</f>
        <v>0</v>
      </c>
      <c r="H46" s="2">
        <f>'[4]80%'!J$500</f>
        <v>0</v>
      </c>
      <c r="I46" s="2">
        <f>'[4]80%'!K$500</f>
        <v>0</v>
      </c>
      <c r="J46" s="2">
        <f>'[4]80%'!L$500</f>
        <v>0</v>
      </c>
      <c r="K46" s="2">
        <f>'[4]80%'!M$500</f>
        <v>0</v>
      </c>
      <c r="L46" s="2">
        <f>'[4]80%'!N$500</f>
        <v>0</v>
      </c>
      <c r="M46" s="2">
        <f>'[4]80%'!O$500</f>
        <v>0</v>
      </c>
      <c r="N46" s="2">
        <f>'[4]80%'!P$500</f>
        <v>0</v>
      </c>
      <c r="O46" s="2">
        <f>'[4]80%'!Q$500</f>
        <v>0</v>
      </c>
      <c r="P46" s="2">
        <f>'[4]80%'!R$500</f>
        <v>0</v>
      </c>
      <c r="Q46" s="2"/>
      <c r="R46" s="2">
        <f>'[4]80%'!T$500</f>
        <v>0</v>
      </c>
      <c r="S46" s="2">
        <f>'[4]80%'!U$500</f>
        <v>0</v>
      </c>
    </row>
    <row r="47" spans="1:19" ht="14.25" thickBot="1" x14ac:dyDescent="0.2">
      <c r="A47" s="1" t="s">
        <v>6</v>
      </c>
      <c r="B47" s="2">
        <f>'[5]80%'!D$500</f>
        <v>0</v>
      </c>
      <c r="C47" s="2"/>
      <c r="D47" s="2"/>
      <c r="E47" s="2">
        <f>'[5]80%'!G$500</f>
        <v>0</v>
      </c>
      <c r="F47" s="2">
        <f>'[5]80%'!H$500</f>
        <v>0</v>
      </c>
      <c r="G47" s="2">
        <f>'[5]80%'!I$500</f>
        <v>0</v>
      </c>
      <c r="H47" s="2">
        <f>'[5]80%'!J$500</f>
        <v>0</v>
      </c>
      <c r="I47" s="2">
        <f>'[5]80%'!K$500</f>
        <v>0</v>
      </c>
      <c r="J47" s="2">
        <f>'[5]80%'!L$500</f>
        <v>0</v>
      </c>
      <c r="K47" s="2">
        <f>'[5]80%'!M$500</f>
        <v>0</v>
      </c>
      <c r="L47" s="2">
        <f>'[5]80%'!N$500</f>
        <v>0</v>
      </c>
      <c r="M47" s="2">
        <f>'[5]80%'!O$500</f>
        <v>0</v>
      </c>
      <c r="N47" s="2">
        <f>'[5]80%'!P$500</f>
        <v>0</v>
      </c>
      <c r="O47" s="2">
        <f>'[5]80%'!Q$500</f>
        <v>0</v>
      </c>
      <c r="P47" s="2">
        <f>'[5]80%'!R$500</f>
        <v>0</v>
      </c>
      <c r="Q47" s="2"/>
      <c r="R47" s="2">
        <f>'[5]80%'!T$500</f>
        <v>0</v>
      </c>
      <c r="S47" s="2">
        <f>'[5]80%'!U$500</f>
        <v>0</v>
      </c>
    </row>
    <row r="48" spans="1:19" ht="14.25" thickBot="1" x14ac:dyDescent="0.2">
      <c r="A48" s="1" t="s">
        <v>7</v>
      </c>
      <c r="B48" s="2">
        <f>'[6]80%'!D$500</f>
        <v>48</v>
      </c>
      <c r="C48" s="2"/>
      <c r="D48" s="2"/>
      <c r="E48" s="2">
        <f>'[6]80%'!G$500</f>
        <v>1</v>
      </c>
      <c r="F48" s="2">
        <f>'[6]80%'!H$500</f>
        <v>1</v>
      </c>
      <c r="G48" s="2">
        <f>'[6]80%'!I$500</f>
        <v>48</v>
      </c>
      <c r="H48" s="2">
        <f>'[6]80%'!J$500</f>
        <v>1</v>
      </c>
      <c r="I48" s="2">
        <f>'[6]80%'!K$500</f>
        <v>1</v>
      </c>
      <c r="J48" s="2">
        <f>'[6]80%'!L$500</f>
        <v>0</v>
      </c>
      <c r="K48" s="2">
        <f>'[6]80%'!M$500</f>
        <v>56</v>
      </c>
      <c r="L48" s="2">
        <f>'[6]80%'!N$500</f>
        <v>1</v>
      </c>
      <c r="M48" s="2">
        <f>'[6]80%'!O$500</f>
        <v>48</v>
      </c>
      <c r="N48" s="2">
        <f>'[6]80%'!P$500</f>
        <v>1</v>
      </c>
      <c r="O48" s="2">
        <f>'[6]80%'!Q$500</f>
        <v>0</v>
      </c>
      <c r="P48" s="2">
        <f>'[6]80%'!R$500</f>
        <v>1</v>
      </c>
      <c r="Q48" s="2"/>
      <c r="R48" s="2">
        <f>'[6]80%'!T$500</f>
        <v>0</v>
      </c>
      <c r="S48" s="2">
        <f>'[6]80%'!U$500</f>
        <v>0</v>
      </c>
    </row>
    <row r="49" spans="1:19" ht="14.25" thickBot="1" x14ac:dyDescent="0.2">
      <c r="A49" s="1" t="s">
        <v>8</v>
      </c>
      <c r="B49" s="2">
        <f>'[7]80%'!D$500</f>
        <v>3</v>
      </c>
      <c r="C49" s="2"/>
      <c r="D49" s="2"/>
      <c r="E49" s="2">
        <f>'[7]80%'!G$500</f>
        <v>0</v>
      </c>
      <c r="F49" s="2">
        <f>'[7]80%'!H$500</f>
        <v>0</v>
      </c>
      <c r="G49" s="2">
        <f>'[7]80%'!I$500</f>
        <v>0</v>
      </c>
      <c r="H49" s="2">
        <f>'[7]80%'!J$500</f>
        <v>3</v>
      </c>
      <c r="I49" s="2">
        <f>'[7]80%'!K$500</f>
        <v>0</v>
      </c>
      <c r="J49" s="2">
        <f>'[7]80%'!L$500</f>
        <v>0</v>
      </c>
      <c r="K49" s="2">
        <f>'[7]80%'!M$500</f>
        <v>0</v>
      </c>
      <c r="L49" s="2">
        <f>'[7]80%'!N$500</f>
        <v>3</v>
      </c>
      <c r="M49" s="2">
        <f>'[7]80%'!O$500</f>
        <v>3</v>
      </c>
      <c r="N49" s="2">
        <f>'[7]80%'!P$500</f>
        <v>0</v>
      </c>
      <c r="O49" s="2">
        <f>'[7]80%'!Q$500</f>
        <v>0</v>
      </c>
      <c r="P49" s="2">
        <f>'[7]80%'!R$500</f>
        <v>0</v>
      </c>
      <c r="Q49" s="2"/>
      <c r="R49" s="2">
        <f>'[7]80%'!T$500</f>
        <v>0</v>
      </c>
      <c r="S49" s="2">
        <f>'[7]80%'!U$500</f>
        <v>0</v>
      </c>
    </row>
    <row r="50" spans="1:19" ht="14.25" thickBot="1" x14ac:dyDescent="0.2">
      <c r="A50" s="1" t="s">
        <v>9</v>
      </c>
      <c r="B50" s="2">
        <f>'[8]80%'!D$500</f>
        <v>20</v>
      </c>
      <c r="C50" s="2"/>
      <c r="D50" s="2"/>
      <c r="E50" s="2">
        <f>'[8]80%'!G$500</f>
        <v>0</v>
      </c>
      <c r="F50" s="2">
        <f>'[8]80%'!H$500</f>
        <v>0</v>
      </c>
      <c r="G50" s="2">
        <f>'[8]80%'!I$500</f>
        <v>18</v>
      </c>
      <c r="H50" s="2">
        <f>'[8]80%'!J$500</f>
        <v>2</v>
      </c>
      <c r="I50" s="2">
        <f>'[8]80%'!K$500</f>
        <v>0</v>
      </c>
      <c r="J50" s="2">
        <f>'[8]80%'!L$500</f>
        <v>0</v>
      </c>
      <c r="K50" s="2">
        <f>'[8]80%'!M$500</f>
        <v>66</v>
      </c>
      <c r="L50" s="2">
        <f>'[8]80%'!N$500</f>
        <v>7</v>
      </c>
      <c r="M50" s="2">
        <f>'[8]80%'!O$500</f>
        <v>21</v>
      </c>
      <c r="N50" s="2">
        <f>'[8]80%'!P$500</f>
        <v>0</v>
      </c>
      <c r="O50" s="2">
        <f>'[8]80%'!Q$500</f>
        <v>0</v>
      </c>
      <c r="P50" s="2">
        <f>'[8]80%'!R$500</f>
        <v>0</v>
      </c>
      <c r="Q50" s="2"/>
      <c r="R50" s="2">
        <f>'[8]80%'!T$500</f>
        <v>0</v>
      </c>
      <c r="S50" s="2">
        <f>'[8]80%'!U$500</f>
        <v>0</v>
      </c>
    </row>
    <row r="51" spans="1:19" ht="14.25" thickBot="1" x14ac:dyDescent="0.2">
      <c r="A51" s="1" t="s">
        <v>10</v>
      </c>
      <c r="B51" s="2">
        <f>'[9]80%'!D$500</f>
        <v>0</v>
      </c>
      <c r="C51" s="2"/>
      <c r="D51" s="2"/>
      <c r="E51" s="2">
        <f>'[9]80%'!G$500</f>
        <v>0</v>
      </c>
      <c r="F51" s="2">
        <f>'[9]80%'!H$500</f>
        <v>0</v>
      </c>
      <c r="G51" s="2">
        <f>'[9]80%'!I$500</f>
        <v>0</v>
      </c>
      <c r="H51" s="2">
        <f>'[9]80%'!J$500</f>
        <v>0</v>
      </c>
      <c r="I51" s="2">
        <f>'[9]80%'!K$500</f>
        <v>0</v>
      </c>
      <c r="J51" s="2">
        <f>'[9]80%'!L$500</f>
        <v>0</v>
      </c>
      <c r="K51" s="2">
        <f>'[9]80%'!M$500</f>
        <v>0</v>
      </c>
      <c r="L51" s="2">
        <f>'[9]80%'!N$500</f>
        <v>0</v>
      </c>
      <c r="M51" s="2">
        <f>'[9]80%'!O$500</f>
        <v>0</v>
      </c>
      <c r="N51" s="2">
        <f>'[9]80%'!P$500</f>
        <v>0</v>
      </c>
      <c r="O51" s="2">
        <f>'[9]80%'!Q$500</f>
        <v>0</v>
      </c>
      <c r="P51" s="2">
        <f>'[9]80%'!R$500</f>
        <v>0</v>
      </c>
      <c r="Q51" s="2"/>
      <c r="R51" s="2">
        <f>'[9]80%'!T$500</f>
        <v>0</v>
      </c>
      <c r="S51" s="2">
        <f>'[9]80%'!U$500</f>
        <v>0</v>
      </c>
    </row>
    <row r="52" spans="1:19" ht="14.25" thickBot="1" x14ac:dyDescent="0.2">
      <c r="A52" s="1" t="s">
        <v>11</v>
      </c>
      <c r="B52" s="2">
        <f>'[10]80%'!D$500</f>
        <v>7</v>
      </c>
      <c r="C52" s="2"/>
      <c r="D52" s="2"/>
      <c r="E52" s="2">
        <f>'[10]80%'!G$500</f>
        <v>0</v>
      </c>
      <c r="F52" s="2">
        <f>'[10]80%'!H$500</f>
        <v>0</v>
      </c>
      <c r="G52" s="2">
        <f>'[10]80%'!I$500</f>
        <v>3</v>
      </c>
      <c r="H52" s="2">
        <f>'[10]80%'!J$500</f>
        <v>4</v>
      </c>
      <c r="I52" s="2">
        <f>'[10]80%'!K$500</f>
        <v>0</v>
      </c>
      <c r="J52" s="2">
        <f>'[10]80%'!L$500</f>
        <v>0</v>
      </c>
      <c r="K52" s="2">
        <f>'[10]80%'!M$500</f>
        <v>6</v>
      </c>
      <c r="L52" s="2">
        <f>'[10]80%'!N$500</f>
        <v>87</v>
      </c>
      <c r="M52" s="2">
        <f>'[10]80%'!O$500</f>
        <v>19</v>
      </c>
      <c r="N52" s="2">
        <f>'[10]80%'!P$500</f>
        <v>0</v>
      </c>
      <c r="O52" s="2">
        <f>'[10]80%'!Q$500</f>
        <v>0</v>
      </c>
      <c r="P52" s="2">
        <f>'[10]80%'!R$500</f>
        <v>0</v>
      </c>
      <c r="Q52" s="2"/>
      <c r="R52" s="2">
        <f>'[10]80%'!T$500</f>
        <v>0</v>
      </c>
      <c r="S52" s="2">
        <f>'[10]80%'!U$500</f>
        <v>0</v>
      </c>
    </row>
    <row r="53" spans="1:19" ht="14.25" thickBot="1" x14ac:dyDescent="0.2">
      <c r="A53" s="1" t="s">
        <v>12</v>
      </c>
      <c r="B53" s="2">
        <f>'[11]80%'!D$500</f>
        <v>0</v>
      </c>
      <c r="C53" s="2"/>
      <c r="D53" s="2"/>
      <c r="E53" s="2">
        <f>'[11]80%'!G$500</f>
        <v>0</v>
      </c>
      <c r="F53" s="2">
        <f>'[11]80%'!H$500</f>
        <v>0</v>
      </c>
      <c r="G53" s="2">
        <f>'[11]80%'!I$500</f>
        <v>0</v>
      </c>
      <c r="H53" s="2">
        <f>'[11]80%'!J$500</f>
        <v>0</v>
      </c>
      <c r="I53" s="2">
        <f>'[11]80%'!K$500</f>
        <v>0</v>
      </c>
      <c r="J53" s="2">
        <f>'[11]80%'!L$500</f>
        <v>0</v>
      </c>
      <c r="K53" s="2">
        <f>'[11]80%'!M$500</f>
        <v>0</v>
      </c>
      <c r="L53" s="2">
        <f>'[11]80%'!N$500</f>
        <v>0</v>
      </c>
      <c r="M53" s="2">
        <f>'[11]80%'!O$500</f>
        <v>0</v>
      </c>
      <c r="N53" s="2">
        <f>'[11]80%'!P$500</f>
        <v>0</v>
      </c>
      <c r="O53" s="2">
        <f>'[11]80%'!Q$500</f>
        <v>0</v>
      </c>
      <c r="P53" s="2">
        <f>'[11]80%'!R$500</f>
        <v>0</v>
      </c>
      <c r="Q53" s="2"/>
      <c r="R53" s="2">
        <f>'[11]80%'!T$500</f>
        <v>0</v>
      </c>
      <c r="S53" s="2">
        <f>'[11]80%'!U$500</f>
        <v>0</v>
      </c>
    </row>
    <row r="54" spans="1:19" ht="14.25" thickBot="1" x14ac:dyDescent="0.2">
      <c r="A54" s="3" t="s">
        <v>0</v>
      </c>
      <c r="B54" s="4">
        <f t="shared" ref="B54" si="4">SUM(B43:B53)</f>
        <v>105</v>
      </c>
      <c r="C54" s="4"/>
      <c r="D54" s="4"/>
      <c r="E54" s="4">
        <f>SUM(E43:E53)</f>
        <v>6</v>
      </c>
      <c r="F54" s="4">
        <f t="shared" ref="F54:S54" si="5">SUM(F43:F53)</f>
        <v>1</v>
      </c>
      <c r="G54" s="4">
        <f t="shared" si="5"/>
        <v>96</v>
      </c>
      <c r="H54" s="4">
        <f t="shared" si="5"/>
        <v>10</v>
      </c>
      <c r="I54" s="4">
        <f t="shared" si="5"/>
        <v>6</v>
      </c>
      <c r="J54" s="4">
        <f t="shared" si="5"/>
        <v>0</v>
      </c>
      <c r="K54" s="4">
        <f t="shared" si="5"/>
        <v>165</v>
      </c>
      <c r="L54" s="4">
        <f t="shared" si="5"/>
        <v>98</v>
      </c>
      <c r="M54" s="4">
        <f t="shared" si="5"/>
        <v>128</v>
      </c>
      <c r="N54" s="4">
        <f t="shared" si="5"/>
        <v>16</v>
      </c>
      <c r="O54" s="4">
        <f t="shared" si="5"/>
        <v>0</v>
      </c>
      <c r="P54" s="4">
        <f t="shared" si="5"/>
        <v>16</v>
      </c>
      <c r="Q54" s="4"/>
      <c r="R54" s="4">
        <f t="shared" si="5"/>
        <v>0</v>
      </c>
      <c r="S54" s="4">
        <f t="shared" si="5"/>
        <v>0</v>
      </c>
    </row>
    <row r="61" spans="1:19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</row>
    <row r="62" spans="1:19" ht="27" x14ac:dyDescent="0.15">
      <c r="A62" s="108"/>
      <c r="B62" s="5" t="s">
        <v>13</v>
      </c>
      <c r="C62" s="5"/>
      <c r="D62" s="5"/>
      <c r="E62" s="7" t="s">
        <v>14</v>
      </c>
      <c r="F62" s="7" t="s">
        <v>33</v>
      </c>
      <c r="G62" s="7" t="s">
        <v>15</v>
      </c>
      <c r="H62" s="7" t="s">
        <v>16</v>
      </c>
      <c r="I62" s="7" t="s">
        <v>17</v>
      </c>
      <c r="J62" s="7" t="s">
        <v>18</v>
      </c>
      <c r="K62" s="7" t="s">
        <v>20</v>
      </c>
      <c r="L62" s="7" t="s">
        <v>19</v>
      </c>
      <c r="M62" s="7" t="s">
        <v>21</v>
      </c>
      <c r="N62" s="7" t="s">
        <v>22</v>
      </c>
      <c r="O62" s="7" t="s">
        <v>23</v>
      </c>
      <c r="P62" s="7" t="s">
        <v>24</v>
      </c>
      <c r="Q62" s="7"/>
      <c r="R62" s="7" t="s">
        <v>25</v>
      </c>
      <c r="S62" s="7" t="s">
        <v>26</v>
      </c>
    </row>
    <row r="63" spans="1:19" ht="14.25" thickBot="1" x14ac:dyDescent="0.2">
      <c r="A63" s="1" t="s">
        <v>2</v>
      </c>
      <c r="B63" s="2">
        <f>'[1]70%'!D$500</f>
        <v>0</v>
      </c>
      <c r="C63" s="2"/>
      <c r="D63" s="2"/>
      <c r="E63" s="2">
        <f>'[1]70%'!G$500</f>
        <v>0</v>
      </c>
      <c r="F63" s="2">
        <f>'[1]70%'!H$500</f>
        <v>0</v>
      </c>
      <c r="G63" s="2">
        <f>'[1]70%'!I$500</f>
        <v>0</v>
      </c>
      <c r="H63" s="2">
        <f>'[1]70%'!J$500</f>
        <v>0</v>
      </c>
      <c r="I63" s="2">
        <f>'[1]70%'!K$500</f>
        <v>0</v>
      </c>
      <c r="J63" s="2">
        <f>'[1]70%'!L$500</f>
        <v>0</v>
      </c>
      <c r="K63" s="2">
        <f>'[1]70%'!M$500</f>
        <v>0</v>
      </c>
      <c r="L63" s="2">
        <f>'[1]70%'!N$500</f>
        <v>0</v>
      </c>
      <c r="M63" s="2">
        <f>'[1]70%'!O$500</f>
        <v>0</v>
      </c>
      <c r="N63" s="2">
        <f>'[1]70%'!P$500</f>
        <v>0</v>
      </c>
      <c r="O63" s="2">
        <f>'[1]70%'!Q$500</f>
        <v>0</v>
      </c>
      <c r="P63" s="2">
        <f>'[1]70%'!R$500</f>
        <v>0</v>
      </c>
      <c r="Q63" s="2"/>
      <c r="R63" s="2">
        <f>'[1]70%'!T$500</f>
        <v>0</v>
      </c>
      <c r="S63" s="2">
        <f>'[1]70%'!U$500</f>
        <v>0</v>
      </c>
    </row>
    <row r="64" spans="1:19" ht="14.25" thickBot="1" x14ac:dyDescent="0.2">
      <c r="A64" s="1" t="s">
        <v>3</v>
      </c>
      <c r="B64" s="2">
        <f>'[2]70%'!D$500</f>
        <v>0</v>
      </c>
      <c r="C64" s="2"/>
      <c r="D64" s="2"/>
      <c r="E64" s="2">
        <f>'[2]70%'!G$500</f>
        <v>0</v>
      </c>
      <c r="F64" s="2">
        <f>'[2]70%'!H$500</f>
        <v>0</v>
      </c>
      <c r="G64" s="2">
        <f>'[2]70%'!I$500</f>
        <v>0</v>
      </c>
      <c r="H64" s="2">
        <f>'[2]70%'!J$500</f>
        <v>0</v>
      </c>
      <c r="I64" s="2">
        <f>'[2]70%'!K$500</f>
        <v>0</v>
      </c>
      <c r="J64" s="2">
        <f>'[2]70%'!L$500</f>
        <v>0</v>
      </c>
      <c r="K64" s="2">
        <f>'[2]70%'!M$500</f>
        <v>0</v>
      </c>
      <c r="L64" s="2">
        <f>'[2]70%'!N$500</f>
        <v>0</v>
      </c>
      <c r="M64" s="2">
        <f>'[2]70%'!O$500</f>
        <v>0</v>
      </c>
      <c r="N64" s="2">
        <f>'[2]70%'!P$500</f>
        <v>0</v>
      </c>
      <c r="O64" s="2">
        <f>'[2]70%'!Q$500</f>
        <v>0</v>
      </c>
      <c r="P64" s="2">
        <f>'[2]70%'!R$500</f>
        <v>0</v>
      </c>
      <c r="Q64" s="2"/>
      <c r="R64" s="2">
        <f>'[2]70%'!T$500</f>
        <v>0</v>
      </c>
      <c r="S64" s="2">
        <f>'[2]70%'!U$500</f>
        <v>0</v>
      </c>
    </row>
    <row r="65" spans="1:19" ht="14.25" thickBot="1" x14ac:dyDescent="0.2">
      <c r="A65" s="1" t="s">
        <v>4</v>
      </c>
      <c r="B65" s="2">
        <f>'[3]70%'!D$500</f>
        <v>0</v>
      </c>
      <c r="C65" s="2"/>
      <c r="D65" s="2"/>
      <c r="E65" s="2">
        <f>'[3]70%'!G$500</f>
        <v>0</v>
      </c>
      <c r="F65" s="2">
        <f>'[3]70%'!H$500</f>
        <v>0</v>
      </c>
      <c r="G65" s="2">
        <f>'[3]70%'!I$500</f>
        <v>0</v>
      </c>
      <c r="H65" s="2">
        <f>'[3]70%'!J$500</f>
        <v>0</v>
      </c>
      <c r="I65" s="2">
        <f>'[3]70%'!K$500</f>
        <v>0</v>
      </c>
      <c r="J65" s="2">
        <f>'[3]70%'!L$500</f>
        <v>0</v>
      </c>
      <c r="K65" s="2">
        <f>'[3]70%'!M$500</f>
        <v>0</v>
      </c>
      <c r="L65" s="2">
        <f>'[3]70%'!N$500</f>
        <v>0</v>
      </c>
      <c r="M65" s="2">
        <f>'[3]70%'!O$500</f>
        <v>0</v>
      </c>
      <c r="N65" s="2">
        <f>'[3]70%'!P$500</f>
        <v>0</v>
      </c>
      <c r="O65" s="2">
        <f>'[3]70%'!Q$500</f>
        <v>0</v>
      </c>
      <c r="P65" s="2">
        <f>'[3]70%'!R$500</f>
        <v>0</v>
      </c>
      <c r="Q65" s="2"/>
      <c r="R65" s="2">
        <f>'[3]70%'!T$500</f>
        <v>0</v>
      </c>
      <c r="S65" s="2">
        <f>'[3]70%'!U$500</f>
        <v>0</v>
      </c>
    </row>
    <row r="66" spans="1:19" ht="14.25" thickBot="1" x14ac:dyDescent="0.2">
      <c r="A66" s="1" t="s">
        <v>5</v>
      </c>
      <c r="B66" s="2">
        <f>'[4]70%'!D$500</f>
        <v>3</v>
      </c>
      <c r="C66" s="2"/>
      <c r="D66" s="2"/>
      <c r="E66" s="2">
        <f>'[4]70%'!G$500</f>
        <v>2</v>
      </c>
      <c r="F66" s="2">
        <f>'[4]70%'!H$500</f>
        <v>2</v>
      </c>
      <c r="G66" s="2">
        <f>'[4]70%'!I$500</f>
        <v>1</v>
      </c>
      <c r="H66" s="2">
        <f>'[4]70%'!J$500</f>
        <v>2</v>
      </c>
      <c r="I66" s="2">
        <f>'[4]70%'!K$500</f>
        <v>0</v>
      </c>
      <c r="J66" s="2">
        <f>'[4]70%'!L$500</f>
        <v>2</v>
      </c>
      <c r="K66" s="2">
        <f>'[4]70%'!M$500</f>
        <v>3</v>
      </c>
      <c r="L66" s="2">
        <f>'[4]70%'!N$500</f>
        <v>5</v>
      </c>
      <c r="M66" s="2">
        <f>'[4]70%'!O$500</f>
        <v>5</v>
      </c>
      <c r="N66" s="2">
        <f>'[4]70%'!P$500</f>
        <v>0</v>
      </c>
      <c r="O66" s="2">
        <f>'[4]70%'!Q$500</f>
        <v>5</v>
      </c>
      <c r="P66" s="2">
        <f>'[4]70%'!R$500</f>
        <v>4</v>
      </c>
      <c r="Q66" s="2"/>
      <c r="R66" s="2">
        <f>'[4]70%'!T$500</f>
        <v>0</v>
      </c>
      <c r="S66" s="2">
        <f>'[4]70%'!U$500</f>
        <v>0</v>
      </c>
    </row>
    <row r="67" spans="1:19" ht="14.25" thickBot="1" x14ac:dyDescent="0.2">
      <c r="A67" s="1" t="s">
        <v>6</v>
      </c>
      <c r="B67" s="2">
        <f>'[5]70%'!D$500</f>
        <v>0</v>
      </c>
      <c r="C67" s="2"/>
      <c r="D67" s="2"/>
      <c r="E67" s="2">
        <f>'[5]70%'!G$500</f>
        <v>0</v>
      </c>
      <c r="F67" s="2">
        <f>'[5]70%'!H$500</f>
        <v>0</v>
      </c>
      <c r="G67" s="2">
        <f>'[5]70%'!I$500</f>
        <v>0</v>
      </c>
      <c r="H67" s="2">
        <f>'[5]70%'!J$500</f>
        <v>0</v>
      </c>
      <c r="I67" s="2">
        <f>'[5]70%'!K$500</f>
        <v>0</v>
      </c>
      <c r="J67" s="2">
        <f>'[5]70%'!L$500</f>
        <v>0</v>
      </c>
      <c r="K67" s="2">
        <f>'[5]70%'!M$500</f>
        <v>0</v>
      </c>
      <c r="L67" s="2">
        <f>'[5]70%'!N$500</f>
        <v>0</v>
      </c>
      <c r="M67" s="2">
        <f>'[5]70%'!O$500</f>
        <v>0</v>
      </c>
      <c r="N67" s="2">
        <f>'[5]70%'!P$500</f>
        <v>0</v>
      </c>
      <c r="O67" s="2">
        <f>'[5]70%'!Q$500</f>
        <v>0</v>
      </c>
      <c r="P67" s="2">
        <f>'[5]70%'!R$500</f>
        <v>0</v>
      </c>
      <c r="Q67" s="2"/>
      <c r="R67" s="2">
        <f>'[5]70%'!T$500</f>
        <v>0</v>
      </c>
      <c r="S67" s="2">
        <f>'[5]70%'!U$500</f>
        <v>0</v>
      </c>
    </row>
    <row r="68" spans="1:19" ht="14.25" thickBot="1" x14ac:dyDescent="0.2">
      <c r="A68" s="1" t="s">
        <v>7</v>
      </c>
      <c r="B68" s="2">
        <f>'[6]70%'!D$500</f>
        <v>2</v>
      </c>
      <c r="C68" s="2"/>
      <c r="D68" s="2"/>
      <c r="E68" s="2">
        <f>'[6]70%'!G$500</f>
        <v>1</v>
      </c>
      <c r="F68" s="2">
        <f>'[6]70%'!H$500</f>
        <v>1</v>
      </c>
      <c r="G68" s="2">
        <f>'[6]70%'!I$500</f>
        <v>2</v>
      </c>
      <c r="H68" s="2">
        <f>'[6]70%'!J$500</f>
        <v>0</v>
      </c>
      <c r="I68" s="2">
        <f>'[6]70%'!K$500</f>
        <v>1</v>
      </c>
      <c r="J68" s="2">
        <f>'[6]70%'!L$500</f>
        <v>0</v>
      </c>
      <c r="K68" s="2">
        <f>'[6]70%'!M$500</f>
        <v>8</v>
      </c>
      <c r="L68" s="2">
        <f>'[6]70%'!N$500</f>
        <v>0</v>
      </c>
      <c r="M68" s="2">
        <f>'[6]70%'!O$500</f>
        <v>3</v>
      </c>
      <c r="N68" s="2">
        <f>'[6]70%'!P$500</f>
        <v>1</v>
      </c>
      <c r="O68" s="2">
        <f>'[6]70%'!Q$500</f>
        <v>0</v>
      </c>
      <c r="P68" s="2">
        <f>'[6]70%'!R$500</f>
        <v>1</v>
      </c>
      <c r="Q68" s="2"/>
      <c r="R68" s="2">
        <f>'[6]70%'!T$500</f>
        <v>0</v>
      </c>
      <c r="S68" s="2">
        <f>'[6]70%'!U$500</f>
        <v>0</v>
      </c>
    </row>
    <row r="69" spans="1:19" ht="14.25" thickBot="1" x14ac:dyDescent="0.2">
      <c r="A69" s="1" t="s">
        <v>8</v>
      </c>
      <c r="B69" s="2">
        <f>'[7]70%'!D$500</f>
        <v>1</v>
      </c>
      <c r="C69" s="2"/>
      <c r="D69" s="2"/>
      <c r="E69" s="2">
        <f>'[7]70%'!G$500</f>
        <v>0</v>
      </c>
      <c r="F69" s="2">
        <f>'[7]70%'!H$500</f>
        <v>0</v>
      </c>
      <c r="G69" s="2">
        <f>'[7]70%'!I$500</f>
        <v>1</v>
      </c>
      <c r="H69" s="2">
        <f>'[7]70%'!J$500</f>
        <v>0</v>
      </c>
      <c r="I69" s="2">
        <f>'[7]70%'!K$500</f>
        <v>0</v>
      </c>
      <c r="J69" s="2">
        <f>'[7]70%'!L$500</f>
        <v>0</v>
      </c>
      <c r="K69" s="2">
        <f>'[7]70%'!M$500</f>
        <v>8</v>
      </c>
      <c r="L69" s="2">
        <f>'[7]70%'!N$500</f>
        <v>0</v>
      </c>
      <c r="M69" s="2">
        <f>'[7]70%'!O$500</f>
        <v>3</v>
      </c>
      <c r="N69" s="2">
        <f>'[7]70%'!P$500</f>
        <v>0</v>
      </c>
      <c r="O69" s="2">
        <f>'[7]70%'!Q$500</f>
        <v>0</v>
      </c>
      <c r="P69" s="2">
        <f>'[7]70%'!R$500</f>
        <v>0</v>
      </c>
      <c r="Q69" s="2"/>
      <c r="R69" s="2">
        <f>'[7]70%'!T$500</f>
        <v>0</v>
      </c>
      <c r="S69" s="2">
        <f>'[7]70%'!U$500</f>
        <v>0</v>
      </c>
    </row>
    <row r="70" spans="1:19" ht="14.25" thickBot="1" x14ac:dyDescent="0.2">
      <c r="A70" s="1" t="s">
        <v>9</v>
      </c>
      <c r="B70" s="2">
        <f>'[8]70%'!D$500</f>
        <v>11</v>
      </c>
      <c r="C70" s="2"/>
      <c r="D70" s="2"/>
      <c r="E70" s="2">
        <f>'[8]70%'!G$500</f>
        <v>0</v>
      </c>
      <c r="F70" s="2">
        <f>'[8]70%'!H$500</f>
        <v>0</v>
      </c>
      <c r="G70" s="2">
        <f>'[8]70%'!I$500</f>
        <v>2</v>
      </c>
      <c r="H70" s="2">
        <f>'[8]70%'!J$500</f>
        <v>11</v>
      </c>
      <c r="I70" s="2">
        <f>'[8]70%'!K$500</f>
        <v>0</v>
      </c>
      <c r="J70" s="2">
        <f>'[8]70%'!L$500</f>
        <v>0</v>
      </c>
      <c r="K70" s="2">
        <f>'[8]70%'!M$500</f>
        <v>6</v>
      </c>
      <c r="L70" s="2">
        <f>'[8]70%'!N$500</f>
        <v>13</v>
      </c>
      <c r="M70" s="2">
        <f>'[8]70%'!O$500</f>
        <v>17</v>
      </c>
      <c r="N70" s="2">
        <f>'[8]70%'!P$500</f>
        <v>0</v>
      </c>
      <c r="O70" s="2">
        <f>'[8]70%'!Q$500</f>
        <v>0</v>
      </c>
      <c r="P70" s="2">
        <f>'[8]70%'!R$500</f>
        <v>0</v>
      </c>
      <c r="Q70" s="2"/>
      <c r="R70" s="2">
        <f>'[8]70%'!T$500</f>
        <v>0</v>
      </c>
      <c r="S70" s="2">
        <f>'[8]70%'!U$500</f>
        <v>0</v>
      </c>
    </row>
    <row r="71" spans="1:19" ht="14.25" thickBot="1" x14ac:dyDescent="0.2">
      <c r="A71" s="1" t="s">
        <v>10</v>
      </c>
      <c r="B71" s="2">
        <f>'[9]70%'!D$500</f>
        <v>0</v>
      </c>
      <c r="C71" s="2"/>
      <c r="D71" s="2"/>
      <c r="E71" s="2">
        <f>'[9]70%'!G$500</f>
        <v>0</v>
      </c>
      <c r="F71" s="2">
        <f>'[9]70%'!H$500</f>
        <v>0</v>
      </c>
      <c r="G71" s="2">
        <f>'[9]70%'!I$500</f>
        <v>0</v>
      </c>
      <c r="H71" s="2">
        <f>'[9]70%'!J$500</f>
        <v>0</v>
      </c>
      <c r="I71" s="2">
        <f>'[9]70%'!K$500</f>
        <v>0</v>
      </c>
      <c r="J71" s="2">
        <f>'[9]70%'!L$500</f>
        <v>0</v>
      </c>
      <c r="K71" s="2">
        <f>'[9]70%'!M$500</f>
        <v>0</v>
      </c>
      <c r="L71" s="2">
        <f>'[9]70%'!N$500</f>
        <v>0</v>
      </c>
      <c r="M71" s="2">
        <f>'[9]70%'!O$500</f>
        <v>0</v>
      </c>
      <c r="N71" s="2">
        <f>'[9]70%'!P$500</f>
        <v>0</v>
      </c>
      <c r="O71" s="2">
        <f>'[9]70%'!Q$500</f>
        <v>0</v>
      </c>
      <c r="P71" s="2">
        <f>'[9]70%'!R$500</f>
        <v>0</v>
      </c>
      <c r="Q71" s="2"/>
      <c r="R71" s="2">
        <f>'[9]70%'!T$500</f>
        <v>0</v>
      </c>
      <c r="S71" s="2">
        <f>'[9]70%'!U$500</f>
        <v>0</v>
      </c>
    </row>
    <row r="72" spans="1:19" ht="14.25" thickBot="1" x14ac:dyDescent="0.2">
      <c r="A72" s="1" t="s">
        <v>11</v>
      </c>
      <c r="B72" s="2">
        <f>'[10]70%'!D$500</f>
        <v>39</v>
      </c>
      <c r="C72" s="2"/>
      <c r="D72" s="2"/>
      <c r="E72" s="2">
        <f>'[10]70%'!G$500</f>
        <v>0</v>
      </c>
      <c r="F72" s="2">
        <f>'[10]70%'!H$500</f>
        <v>0</v>
      </c>
      <c r="G72" s="2">
        <f>'[10]70%'!I$500</f>
        <v>39</v>
      </c>
      <c r="H72" s="2">
        <f>'[10]70%'!J$500</f>
        <v>0</v>
      </c>
      <c r="I72" s="2">
        <f>'[10]70%'!K$500</f>
        <v>0</v>
      </c>
      <c r="J72" s="2">
        <f>'[10]70%'!L$500</f>
        <v>0</v>
      </c>
      <c r="K72" s="2">
        <f>'[10]70%'!M$500</f>
        <v>78</v>
      </c>
      <c r="L72" s="2">
        <f>'[10]70%'!N$500</f>
        <v>0</v>
      </c>
      <c r="M72" s="2">
        <f>'[10]70%'!O$500</f>
        <v>78</v>
      </c>
      <c r="N72" s="2">
        <f>'[10]70%'!P$500</f>
        <v>0</v>
      </c>
      <c r="O72" s="2">
        <f>'[10]70%'!Q$500</f>
        <v>0</v>
      </c>
      <c r="P72" s="2">
        <f>'[10]70%'!R$500</f>
        <v>0</v>
      </c>
      <c r="Q72" s="2"/>
      <c r="R72" s="2">
        <f>'[10]70%'!T$500</f>
        <v>0</v>
      </c>
      <c r="S72" s="2">
        <f>'[10]70%'!U$500</f>
        <v>0</v>
      </c>
    </row>
    <row r="73" spans="1:19" ht="14.25" thickBot="1" x14ac:dyDescent="0.2">
      <c r="A73" s="1" t="s">
        <v>12</v>
      </c>
      <c r="B73" s="2">
        <f>'[11]70%'!D$500</f>
        <v>0</v>
      </c>
      <c r="C73" s="2"/>
      <c r="D73" s="2"/>
      <c r="E73" s="2">
        <f>'[11]70%'!G$500</f>
        <v>0</v>
      </c>
      <c r="F73" s="2">
        <f>'[11]70%'!H$500</f>
        <v>0</v>
      </c>
      <c r="G73" s="2">
        <f>'[11]70%'!I$500</f>
        <v>0</v>
      </c>
      <c r="H73" s="2">
        <f>'[11]70%'!J$500</f>
        <v>0</v>
      </c>
      <c r="I73" s="2">
        <f>'[11]70%'!K$500</f>
        <v>0</v>
      </c>
      <c r="J73" s="2">
        <f>'[11]70%'!L$500</f>
        <v>0</v>
      </c>
      <c r="K73" s="2">
        <f>'[11]70%'!M$500</f>
        <v>0</v>
      </c>
      <c r="L73" s="2">
        <f>'[11]70%'!N$500</f>
        <v>0</v>
      </c>
      <c r="M73" s="2">
        <f>'[11]70%'!O$500</f>
        <v>0</v>
      </c>
      <c r="N73" s="2">
        <f>'[11]70%'!P$500</f>
        <v>0</v>
      </c>
      <c r="O73" s="2">
        <f>'[11]70%'!Q$500</f>
        <v>0</v>
      </c>
      <c r="P73" s="2">
        <f>'[11]70%'!R$500</f>
        <v>0</v>
      </c>
      <c r="Q73" s="2"/>
      <c r="R73" s="2">
        <f>'[11]70%'!T$500</f>
        <v>0</v>
      </c>
      <c r="S73" s="2">
        <f>'[11]70%'!U$500</f>
        <v>0</v>
      </c>
    </row>
    <row r="74" spans="1:19" ht="14.25" thickBot="1" x14ac:dyDescent="0.2">
      <c r="A74" s="3" t="s">
        <v>0</v>
      </c>
      <c r="B74" s="4">
        <f t="shared" ref="B74" si="6">SUM(B63:B73)</f>
        <v>56</v>
      </c>
      <c r="C74" s="4"/>
      <c r="D74" s="4"/>
      <c r="E74" s="4">
        <f>SUM(E63:E73)</f>
        <v>3</v>
      </c>
      <c r="F74" s="4">
        <f t="shared" ref="F74:S74" si="7">SUM(F63:F73)</f>
        <v>3</v>
      </c>
      <c r="G74" s="4">
        <f t="shared" si="7"/>
        <v>45</v>
      </c>
      <c r="H74" s="4">
        <f t="shared" si="7"/>
        <v>13</v>
      </c>
      <c r="I74" s="4">
        <f t="shared" si="7"/>
        <v>1</v>
      </c>
      <c r="J74" s="4">
        <f t="shared" si="7"/>
        <v>2</v>
      </c>
      <c r="K74" s="4">
        <f t="shared" si="7"/>
        <v>103</v>
      </c>
      <c r="L74" s="4">
        <f t="shared" si="7"/>
        <v>18</v>
      </c>
      <c r="M74" s="4">
        <f t="shared" si="7"/>
        <v>106</v>
      </c>
      <c r="N74" s="4">
        <f t="shared" si="7"/>
        <v>1</v>
      </c>
      <c r="O74" s="4">
        <f t="shared" si="7"/>
        <v>5</v>
      </c>
      <c r="P74" s="4">
        <f t="shared" si="7"/>
        <v>5</v>
      </c>
      <c r="Q74" s="4"/>
      <c r="R74" s="4">
        <f t="shared" si="7"/>
        <v>0</v>
      </c>
      <c r="S74" s="4">
        <f t="shared" si="7"/>
        <v>0</v>
      </c>
    </row>
    <row r="81" spans="1:19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</row>
    <row r="82" spans="1:19" ht="27" x14ac:dyDescent="0.15">
      <c r="A82" s="108"/>
      <c r="B82" s="5" t="s">
        <v>13</v>
      </c>
      <c r="C82" s="5"/>
      <c r="D82" s="5"/>
      <c r="E82" s="7" t="s">
        <v>14</v>
      </c>
      <c r="F82" s="7" t="s">
        <v>33</v>
      </c>
      <c r="G82" s="7" t="s">
        <v>15</v>
      </c>
      <c r="H82" s="7" t="s">
        <v>16</v>
      </c>
      <c r="I82" s="7" t="s">
        <v>17</v>
      </c>
      <c r="J82" s="7" t="s">
        <v>18</v>
      </c>
      <c r="K82" s="7" t="s">
        <v>20</v>
      </c>
      <c r="L82" s="7" t="s">
        <v>19</v>
      </c>
      <c r="M82" s="7" t="s">
        <v>21</v>
      </c>
      <c r="N82" s="7" t="s">
        <v>22</v>
      </c>
      <c r="O82" s="7" t="s">
        <v>23</v>
      </c>
      <c r="P82" s="7" t="s">
        <v>24</v>
      </c>
      <c r="Q82" s="7"/>
      <c r="R82" s="7" t="s">
        <v>25</v>
      </c>
      <c r="S82" s="7" t="s">
        <v>26</v>
      </c>
    </row>
    <row r="83" spans="1:19" ht="14.25" thickBot="1" x14ac:dyDescent="0.2">
      <c r="A83" s="1" t="s">
        <v>2</v>
      </c>
      <c r="B83" s="2">
        <f>'[1]60%'!D$500</f>
        <v>0</v>
      </c>
      <c r="C83" s="2"/>
      <c r="D83" s="2"/>
      <c r="E83" s="2">
        <f>'[1]60%'!G$500</f>
        <v>0</v>
      </c>
      <c r="F83" s="2">
        <f>'[1]60%'!H$500</f>
        <v>0</v>
      </c>
      <c r="G83" s="2">
        <f>'[1]60%'!I$500</f>
        <v>0</v>
      </c>
      <c r="H83" s="2">
        <f>'[1]60%'!J$500</f>
        <v>0</v>
      </c>
      <c r="I83" s="2">
        <f>'[1]60%'!K$500</f>
        <v>0</v>
      </c>
      <c r="J83" s="2">
        <f>'[1]60%'!L$500</f>
        <v>0</v>
      </c>
      <c r="K83" s="2">
        <f>'[1]60%'!M$500</f>
        <v>0</v>
      </c>
      <c r="L83" s="2">
        <f>'[1]60%'!N$500</f>
        <v>0</v>
      </c>
      <c r="M83" s="2">
        <f>'[1]60%'!O$500</f>
        <v>0</v>
      </c>
      <c r="N83" s="2">
        <f>'[1]60%'!P$500</f>
        <v>0</v>
      </c>
      <c r="O83" s="2">
        <f>'[1]60%'!Q$500</f>
        <v>0</v>
      </c>
      <c r="P83" s="2">
        <f>'[1]60%'!R$500</f>
        <v>0</v>
      </c>
      <c r="Q83" s="2"/>
      <c r="R83" s="2">
        <f>'[1]60%'!T$500</f>
        <v>0</v>
      </c>
      <c r="S83" s="2">
        <f>'[1]60%'!U$500</f>
        <v>0</v>
      </c>
    </row>
    <row r="84" spans="1:19" ht="14.25" thickBot="1" x14ac:dyDescent="0.2">
      <c r="A84" s="1" t="s">
        <v>3</v>
      </c>
      <c r="B84" s="2">
        <f>'[2]60%'!D$500</f>
        <v>1</v>
      </c>
      <c r="C84" s="2"/>
      <c r="D84" s="2"/>
      <c r="E84" s="2">
        <f>'[2]60%'!G$500</f>
        <v>0</v>
      </c>
      <c r="F84" s="2">
        <f>'[2]60%'!H$500</f>
        <v>0</v>
      </c>
      <c r="G84" s="2">
        <f>'[2]60%'!I$500</f>
        <v>0</v>
      </c>
      <c r="H84" s="2">
        <f>'[2]60%'!J$500</f>
        <v>1</v>
      </c>
      <c r="I84" s="2">
        <f>'[2]60%'!K$500</f>
        <v>0</v>
      </c>
      <c r="J84" s="2">
        <f>'[2]60%'!L$500</f>
        <v>0</v>
      </c>
      <c r="K84" s="2">
        <f>'[2]60%'!M$500</f>
        <v>0</v>
      </c>
      <c r="L84" s="2">
        <f>'[2]60%'!N$500</f>
        <v>1</v>
      </c>
      <c r="M84" s="2">
        <f>'[2]60%'!O$500</f>
        <v>1</v>
      </c>
      <c r="N84" s="2">
        <f>'[2]60%'!P$500</f>
        <v>0</v>
      </c>
      <c r="O84" s="2">
        <f>'[2]60%'!Q$500</f>
        <v>0</v>
      </c>
      <c r="P84" s="2">
        <f>'[2]60%'!R$500</f>
        <v>0</v>
      </c>
      <c r="Q84" s="2"/>
      <c r="R84" s="2">
        <f>'[2]60%'!T$500</f>
        <v>0</v>
      </c>
      <c r="S84" s="2">
        <f>'[2]60%'!U$500</f>
        <v>0</v>
      </c>
    </row>
    <row r="85" spans="1:19" ht="14.25" thickBot="1" x14ac:dyDescent="0.2">
      <c r="A85" s="1" t="s">
        <v>4</v>
      </c>
      <c r="B85" s="2">
        <f>'[3]60%'!D$500</f>
        <v>0</v>
      </c>
      <c r="C85" s="2"/>
      <c r="D85" s="2"/>
      <c r="E85" s="2">
        <f>'[3]60%'!G$500</f>
        <v>0</v>
      </c>
      <c r="F85" s="2">
        <f>'[3]60%'!H$500</f>
        <v>0</v>
      </c>
      <c r="G85" s="2">
        <f>'[3]60%'!I$500</f>
        <v>0</v>
      </c>
      <c r="H85" s="2">
        <f>'[3]60%'!J$500</f>
        <v>0</v>
      </c>
      <c r="I85" s="2">
        <f>'[3]60%'!K$500</f>
        <v>0</v>
      </c>
      <c r="J85" s="2">
        <f>'[3]60%'!L$500</f>
        <v>0</v>
      </c>
      <c r="K85" s="2">
        <f>'[3]60%'!M$500</f>
        <v>0</v>
      </c>
      <c r="L85" s="2">
        <f>'[3]60%'!N$500</f>
        <v>0</v>
      </c>
      <c r="M85" s="2">
        <f>'[3]60%'!O$500</f>
        <v>0</v>
      </c>
      <c r="N85" s="2">
        <f>'[3]60%'!P$500</f>
        <v>0</v>
      </c>
      <c r="O85" s="2">
        <f>'[3]60%'!Q$500</f>
        <v>0</v>
      </c>
      <c r="P85" s="2">
        <f>'[3]60%'!R$500</f>
        <v>0</v>
      </c>
      <c r="Q85" s="2"/>
      <c r="R85" s="2">
        <f>'[3]60%'!T$500</f>
        <v>0</v>
      </c>
      <c r="S85" s="2">
        <f>'[3]60%'!U$500</f>
        <v>0</v>
      </c>
    </row>
    <row r="86" spans="1:19" ht="14.25" thickBot="1" x14ac:dyDescent="0.2">
      <c r="A86" s="1" t="s">
        <v>5</v>
      </c>
      <c r="B86" s="2">
        <f>'[4]60%'!D$500</f>
        <v>78</v>
      </c>
      <c r="C86" s="2"/>
      <c r="D86" s="2"/>
      <c r="E86" s="2">
        <f>'[4]60%'!G$500</f>
        <v>1</v>
      </c>
      <c r="F86" s="2">
        <f>'[4]60%'!H$500</f>
        <v>1</v>
      </c>
      <c r="G86" s="2">
        <f>'[4]60%'!I$500</f>
        <v>37</v>
      </c>
      <c r="H86" s="2">
        <f>'[4]60%'!J$500</f>
        <v>41</v>
      </c>
      <c r="I86" s="2">
        <f>'[4]60%'!K$500</f>
        <v>1</v>
      </c>
      <c r="J86" s="2">
        <f>'[4]60%'!L$500</f>
        <v>0</v>
      </c>
      <c r="K86" s="2">
        <f>'[4]60%'!M$500</f>
        <v>73</v>
      </c>
      <c r="L86" s="2">
        <f>'[4]60%'!N$500</f>
        <v>41</v>
      </c>
      <c r="M86" s="2">
        <f>'[4]60%'!O$500</f>
        <v>109</v>
      </c>
      <c r="N86" s="2">
        <f>'[4]60%'!P$500</f>
        <v>1</v>
      </c>
      <c r="O86" s="2">
        <f>'[4]60%'!Q$500</f>
        <v>0</v>
      </c>
      <c r="P86" s="2">
        <f>'[4]60%'!R$500</f>
        <v>1</v>
      </c>
      <c r="Q86" s="2"/>
      <c r="R86" s="2">
        <f>'[4]60%'!T$500</f>
        <v>0</v>
      </c>
      <c r="S86" s="2">
        <f>'[4]60%'!U$500</f>
        <v>0</v>
      </c>
    </row>
    <row r="87" spans="1:19" ht="14.25" thickBot="1" x14ac:dyDescent="0.2">
      <c r="A87" s="1" t="s">
        <v>6</v>
      </c>
      <c r="B87" s="2">
        <f>'[5]60%'!D$500</f>
        <v>0</v>
      </c>
      <c r="C87" s="2"/>
      <c r="D87" s="2"/>
      <c r="E87" s="2">
        <f>'[5]60%'!G$500</f>
        <v>0</v>
      </c>
      <c r="F87" s="2">
        <f>'[5]60%'!H$500</f>
        <v>0</v>
      </c>
      <c r="G87" s="2">
        <f>'[5]60%'!I$500</f>
        <v>0</v>
      </c>
      <c r="H87" s="2">
        <f>'[5]60%'!J$500</f>
        <v>0</v>
      </c>
      <c r="I87" s="2">
        <f>'[5]60%'!K$500</f>
        <v>0</v>
      </c>
      <c r="J87" s="2">
        <f>'[5]60%'!L$500</f>
        <v>0</v>
      </c>
      <c r="K87" s="2">
        <f>'[5]60%'!M$500</f>
        <v>0</v>
      </c>
      <c r="L87" s="2">
        <f>'[5]60%'!N$500</f>
        <v>0</v>
      </c>
      <c r="M87" s="2">
        <f>'[5]60%'!O$500</f>
        <v>0</v>
      </c>
      <c r="N87" s="2">
        <f>'[5]60%'!P$500</f>
        <v>0</v>
      </c>
      <c r="O87" s="2">
        <f>'[5]60%'!Q$500</f>
        <v>0</v>
      </c>
      <c r="P87" s="2">
        <f>'[5]60%'!R$500</f>
        <v>0</v>
      </c>
      <c r="Q87" s="2"/>
      <c r="R87" s="2">
        <f>'[5]60%'!T$500</f>
        <v>0</v>
      </c>
      <c r="S87" s="2">
        <f>'[5]60%'!U$500</f>
        <v>0</v>
      </c>
    </row>
    <row r="88" spans="1:19" ht="14.25" thickBot="1" x14ac:dyDescent="0.2">
      <c r="A88" s="1" t="s">
        <v>7</v>
      </c>
      <c r="B88" s="2">
        <f>'[6]60%'!D$500</f>
        <v>6</v>
      </c>
      <c r="C88" s="2"/>
      <c r="D88" s="2"/>
      <c r="E88" s="2">
        <f>'[6]60%'!G$500</f>
        <v>4</v>
      </c>
      <c r="F88" s="2">
        <f>'[6]60%'!H$500</f>
        <v>3</v>
      </c>
      <c r="G88" s="2">
        <f>'[6]60%'!I$500</f>
        <v>6</v>
      </c>
      <c r="H88" s="2">
        <f>'[6]60%'!J$500</f>
        <v>4</v>
      </c>
      <c r="I88" s="2">
        <f>'[6]60%'!K$500</f>
        <v>4</v>
      </c>
      <c r="J88" s="2">
        <f>'[6]60%'!L$500</f>
        <v>3</v>
      </c>
      <c r="K88" s="2">
        <f>'[6]60%'!M$500</f>
        <v>31</v>
      </c>
      <c r="L88" s="2">
        <f>'[6]60%'!N$500</f>
        <v>1</v>
      </c>
      <c r="M88" s="2">
        <f>'[6]60%'!O$500</f>
        <v>21</v>
      </c>
      <c r="N88" s="2">
        <f>'[6]60%'!P$500</f>
        <v>22</v>
      </c>
      <c r="O88" s="2">
        <f>'[6]60%'!Q$500</f>
        <v>0</v>
      </c>
      <c r="P88" s="2">
        <f>'[6]60%'!R$500</f>
        <v>16</v>
      </c>
      <c r="Q88" s="2"/>
      <c r="R88" s="2">
        <f>'[6]60%'!T$500</f>
        <v>0</v>
      </c>
      <c r="S88" s="2">
        <f>'[6]60%'!U$500</f>
        <v>0</v>
      </c>
    </row>
    <row r="89" spans="1:19" ht="14.25" thickBot="1" x14ac:dyDescent="0.2">
      <c r="A89" s="1" t="s">
        <v>8</v>
      </c>
      <c r="B89" s="2">
        <f>'[7]60%'!D$500</f>
        <v>31</v>
      </c>
      <c r="C89" s="2"/>
      <c r="D89" s="2"/>
      <c r="E89" s="2">
        <f>'[7]60%'!G$500</f>
        <v>0</v>
      </c>
      <c r="F89" s="2">
        <f>'[7]60%'!H$500</f>
        <v>0</v>
      </c>
      <c r="G89" s="2">
        <f>'[7]60%'!I$500</f>
        <v>31</v>
      </c>
      <c r="H89" s="2">
        <f>'[7]60%'!J$500</f>
        <v>1</v>
      </c>
      <c r="I89" s="2">
        <f>'[7]60%'!K$500</f>
        <v>0</v>
      </c>
      <c r="J89" s="2">
        <f>'[7]60%'!L$500</f>
        <v>0</v>
      </c>
      <c r="K89" s="2">
        <f>'[7]60%'!M$500</f>
        <v>68</v>
      </c>
      <c r="L89" s="2">
        <f>'[7]60%'!N$500</f>
        <v>1</v>
      </c>
      <c r="M89" s="2">
        <f>'[7]60%'!O$500</f>
        <v>35</v>
      </c>
      <c r="N89" s="2">
        <f>'[7]60%'!P$500</f>
        <v>0</v>
      </c>
      <c r="O89" s="2">
        <f>'[7]60%'!Q$500</f>
        <v>0</v>
      </c>
      <c r="P89" s="2">
        <f>'[7]60%'!R$500</f>
        <v>0</v>
      </c>
      <c r="Q89" s="2"/>
      <c r="R89" s="2">
        <f>'[7]60%'!T$500</f>
        <v>0</v>
      </c>
      <c r="S89" s="2">
        <f>'[7]60%'!U$500</f>
        <v>0</v>
      </c>
    </row>
    <row r="90" spans="1:19" ht="14.25" thickBot="1" x14ac:dyDescent="0.2">
      <c r="A90" s="1" t="s">
        <v>9</v>
      </c>
      <c r="B90" s="2">
        <f>'[8]60%'!D$500</f>
        <v>7</v>
      </c>
      <c r="C90" s="2"/>
      <c r="D90" s="2"/>
      <c r="E90" s="2">
        <f>'[8]60%'!G$500</f>
        <v>1</v>
      </c>
      <c r="F90" s="2">
        <f>'[8]60%'!H$500</f>
        <v>0</v>
      </c>
      <c r="G90" s="2">
        <f>'[8]60%'!I$500</f>
        <v>5</v>
      </c>
      <c r="H90" s="2">
        <f>'[8]60%'!J$500</f>
        <v>2</v>
      </c>
      <c r="I90" s="2">
        <f>'[8]60%'!K$500</f>
        <v>0</v>
      </c>
      <c r="J90" s="2">
        <f>'[8]60%'!L$500</f>
        <v>1</v>
      </c>
      <c r="K90" s="2">
        <f>'[8]60%'!M$500</f>
        <v>9</v>
      </c>
      <c r="L90" s="2">
        <f>'[8]60%'!N$500</f>
        <v>7</v>
      </c>
      <c r="M90" s="2">
        <f>'[8]60%'!O$500</f>
        <v>8</v>
      </c>
      <c r="N90" s="2">
        <f>'[8]60%'!P$500</f>
        <v>0</v>
      </c>
      <c r="O90" s="2">
        <f>'[8]60%'!Q$500</f>
        <v>2</v>
      </c>
      <c r="P90" s="2">
        <f>'[8]60%'!R$500</f>
        <v>1</v>
      </c>
      <c r="Q90" s="2"/>
      <c r="R90" s="2">
        <f>'[8]60%'!T$500</f>
        <v>0</v>
      </c>
      <c r="S90" s="2">
        <f>'[8]60%'!U$500</f>
        <v>0</v>
      </c>
    </row>
    <row r="91" spans="1:19" ht="14.25" thickBot="1" x14ac:dyDescent="0.2">
      <c r="A91" s="1" t="s">
        <v>10</v>
      </c>
      <c r="B91" s="2">
        <f>'[9]60%'!D$500</f>
        <v>0</v>
      </c>
      <c r="C91" s="2"/>
      <c r="D91" s="2"/>
      <c r="E91" s="2">
        <f>'[9]60%'!G$500</f>
        <v>0</v>
      </c>
      <c r="F91" s="2">
        <f>'[9]60%'!H$500</f>
        <v>0</v>
      </c>
      <c r="G91" s="2">
        <f>'[9]60%'!I$500</f>
        <v>0</v>
      </c>
      <c r="H91" s="2">
        <f>'[9]60%'!J$500</f>
        <v>0</v>
      </c>
      <c r="I91" s="2">
        <f>'[9]60%'!K$500</f>
        <v>0</v>
      </c>
      <c r="J91" s="2">
        <f>'[9]60%'!L$500</f>
        <v>0</v>
      </c>
      <c r="K91" s="2">
        <f>'[9]60%'!M$500</f>
        <v>0</v>
      </c>
      <c r="L91" s="2">
        <f>'[9]60%'!N$500</f>
        <v>0</v>
      </c>
      <c r="M91" s="2">
        <f>'[9]60%'!O$500</f>
        <v>0</v>
      </c>
      <c r="N91" s="2">
        <f>'[9]60%'!P$500</f>
        <v>0</v>
      </c>
      <c r="O91" s="2">
        <f>'[9]60%'!Q$500</f>
        <v>0</v>
      </c>
      <c r="P91" s="2">
        <f>'[9]60%'!R$500</f>
        <v>0</v>
      </c>
      <c r="Q91" s="2"/>
      <c r="R91" s="2">
        <f>'[9]60%'!T$500</f>
        <v>0</v>
      </c>
      <c r="S91" s="2">
        <f>'[9]60%'!U$500</f>
        <v>0</v>
      </c>
    </row>
    <row r="92" spans="1:19" ht="14.25" thickBot="1" x14ac:dyDescent="0.2">
      <c r="A92" s="1" t="s">
        <v>11</v>
      </c>
      <c r="B92" s="2">
        <f>'[10]60%'!D$500</f>
        <v>0</v>
      </c>
      <c r="C92" s="2"/>
      <c r="D92" s="2"/>
      <c r="E92" s="2">
        <f>'[10]60%'!G$500</f>
        <v>0</v>
      </c>
      <c r="F92" s="2">
        <f>'[10]60%'!H$500</f>
        <v>0</v>
      </c>
      <c r="G92" s="2">
        <f>'[10]60%'!I$500</f>
        <v>0</v>
      </c>
      <c r="H92" s="2">
        <f>'[10]60%'!J$500</f>
        <v>0</v>
      </c>
      <c r="I92" s="2">
        <f>'[10]60%'!K$500</f>
        <v>0</v>
      </c>
      <c r="J92" s="2">
        <f>'[10]60%'!L$500</f>
        <v>0</v>
      </c>
      <c r="K92" s="2">
        <f>'[10]60%'!M$500</f>
        <v>0</v>
      </c>
      <c r="L92" s="2">
        <f>'[10]60%'!N$500</f>
        <v>0</v>
      </c>
      <c r="M92" s="2">
        <f>'[10]60%'!O$500</f>
        <v>0</v>
      </c>
      <c r="N92" s="2">
        <f>'[10]60%'!P$500</f>
        <v>0</v>
      </c>
      <c r="O92" s="2">
        <f>'[10]60%'!Q$500</f>
        <v>0</v>
      </c>
      <c r="P92" s="2">
        <f>'[10]60%'!R$500</f>
        <v>0</v>
      </c>
      <c r="Q92" s="2"/>
      <c r="R92" s="2">
        <f>'[10]60%'!T$500</f>
        <v>0</v>
      </c>
      <c r="S92" s="2">
        <f>'[10]60%'!U$500</f>
        <v>0</v>
      </c>
    </row>
    <row r="93" spans="1:19" ht="14.25" thickBot="1" x14ac:dyDescent="0.2">
      <c r="A93" s="1" t="s">
        <v>12</v>
      </c>
      <c r="B93" s="2">
        <f>'[11]60%'!D$500</f>
        <v>0</v>
      </c>
      <c r="C93" s="2"/>
      <c r="D93" s="2"/>
      <c r="E93" s="2">
        <f>'[11]60%'!G$500</f>
        <v>0</v>
      </c>
      <c r="F93" s="2">
        <f>'[11]60%'!H$500</f>
        <v>0</v>
      </c>
      <c r="G93" s="2">
        <f>'[11]60%'!I$500</f>
        <v>0</v>
      </c>
      <c r="H93" s="2">
        <f>'[11]60%'!J$500</f>
        <v>0</v>
      </c>
      <c r="I93" s="2">
        <f>'[11]60%'!K$500</f>
        <v>0</v>
      </c>
      <c r="J93" s="2">
        <f>'[11]60%'!L$500</f>
        <v>0</v>
      </c>
      <c r="K93" s="2">
        <f>'[11]60%'!M$500</f>
        <v>0</v>
      </c>
      <c r="L93" s="2">
        <f>'[11]60%'!N$500</f>
        <v>0</v>
      </c>
      <c r="M93" s="2">
        <f>'[11]60%'!O$500</f>
        <v>0</v>
      </c>
      <c r="N93" s="2">
        <f>'[11]60%'!P$500</f>
        <v>0</v>
      </c>
      <c r="O93" s="2">
        <f>'[11]60%'!Q$500</f>
        <v>0</v>
      </c>
      <c r="P93" s="2">
        <f>'[11]60%'!R$500</f>
        <v>0</v>
      </c>
      <c r="Q93" s="2"/>
      <c r="R93" s="2">
        <f>'[11]60%'!T$500</f>
        <v>0</v>
      </c>
      <c r="S93" s="2">
        <f>'[11]60%'!U$500</f>
        <v>0</v>
      </c>
    </row>
    <row r="94" spans="1:19" ht="14.25" thickBot="1" x14ac:dyDescent="0.2">
      <c r="A94" s="3" t="s">
        <v>0</v>
      </c>
      <c r="B94" s="4">
        <f t="shared" ref="B94" si="8">SUM(B83:B93)</f>
        <v>123</v>
      </c>
      <c r="C94" s="4"/>
      <c r="D94" s="4"/>
      <c r="E94" s="4">
        <f>SUM(E83:E93)</f>
        <v>6</v>
      </c>
      <c r="F94" s="4">
        <f t="shared" ref="F94:S94" si="9">SUM(F83:F93)</f>
        <v>4</v>
      </c>
      <c r="G94" s="4">
        <f t="shared" si="9"/>
        <v>79</v>
      </c>
      <c r="H94" s="4">
        <f t="shared" si="9"/>
        <v>49</v>
      </c>
      <c r="I94" s="4">
        <f t="shared" si="9"/>
        <v>5</v>
      </c>
      <c r="J94" s="4">
        <f t="shared" si="9"/>
        <v>4</v>
      </c>
      <c r="K94" s="4">
        <f t="shared" si="9"/>
        <v>181</v>
      </c>
      <c r="L94" s="4">
        <f t="shared" si="9"/>
        <v>51</v>
      </c>
      <c r="M94" s="4">
        <f t="shared" si="9"/>
        <v>174</v>
      </c>
      <c r="N94" s="4">
        <f t="shared" si="9"/>
        <v>23</v>
      </c>
      <c r="O94" s="4">
        <f t="shared" si="9"/>
        <v>2</v>
      </c>
      <c r="P94" s="4">
        <f t="shared" si="9"/>
        <v>18</v>
      </c>
      <c r="Q94" s="4"/>
      <c r="R94" s="4">
        <f t="shared" si="9"/>
        <v>0</v>
      </c>
      <c r="S94" s="4">
        <f t="shared" si="9"/>
        <v>0</v>
      </c>
    </row>
    <row r="101" spans="1:19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</row>
    <row r="102" spans="1:19" ht="27" x14ac:dyDescent="0.15">
      <c r="A102" s="108"/>
      <c r="B102" s="5" t="s">
        <v>13</v>
      </c>
      <c r="C102" s="5"/>
      <c r="D102" s="5"/>
      <c r="E102" s="7" t="s">
        <v>14</v>
      </c>
      <c r="F102" s="7" t="s">
        <v>33</v>
      </c>
      <c r="G102" s="7" t="s">
        <v>15</v>
      </c>
      <c r="H102" s="7" t="s">
        <v>16</v>
      </c>
      <c r="I102" s="7" t="s">
        <v>17</v>
      </c>
      <c r="J102" s="7" t="s">
        <v>18</v>
      </c>
      <c r="K102" s="7" t="s">
        <v>20</v>
      </c>
      <c r="L102" s="7" t="s">
        <v>19</v>
      </c>
      <c r="M102" s="7" t="s">
        <v>21</v>
      </c>
      <c r="N102" s="7" t="s">
        <v>22</v>
      </c>
      <c r="O102" s="7" t="s">
        <v>23</v>
      </c>
      <c r="P102" s="7" t="s">
        <v>24</v>
      </c>
      <c r="Q102" s="7"/>
      <c r="R102" s="7" t="s">
        <v>25</v>
      </c>
      <c r="S102" s="7" t="s">
        <v>26</v>
      </c>
    </row>
    <row r="103" spans="1:19" ht="14.25" thickBot="1" x14ac:dyDescent="0.2">
      <c r="A103" s="1" t="s">
        <v>2</v>
      </c>
      <c r="B103" s="2">
        <f>'[1]50%'!D$500</f>
        <v>0</v>
      </c>
      <c r="C103" s="2"/>
      <c r="D103" s="2"/>
      <c r="E103" s="2">
        <f>'[1]50%'!G$500</f>
        <v>0</v>
      </c>
      <c r="F103" s="2">
        <f>'[1]50%'!H$500</f>
        <v>0</v>
      </c>
      <c r="G103" s="2">
        <f>'[1]50%'!I$500</f>
        <v>0</v>
      </c>
      <c r="H103" s="2">
        <f>'[1]50%'!J$500</f>
        <v>0</v>
      </c>
      <c r="I103" s="2">
        <f>'[1]50%'!K$500</f>
        <v>0</v>
      </c>
      <c r="J103" s="2">
        <f>'[1]50%'!L$500</f>
        <v>0</v>
      </c>
      <c r="K103" s="2">
        <f>'[1]50%'!M$500</f>
        <v>0</v>
      </c>
      <c r="L103" s="2">
        <f>'[1]50%'!N$500</f>
        <v>0</v>
      </c>
      <c r="M103" s="2">
        <f>'[1]50%'!O$500</f>
        <v>0</v>
      </c>
      <c r="N103" s="2">
        <f>'[1]50%'!P$500</f>
        <v>0</v>
      </c>
      <c r="O103" s="2">
        <f>'[1]50%'!Q$500</f>
        <v>0</v>
      </c>
      <c r="P103" s="2">
        <f>'[1]50%'!R$500</f>
        <v>0</v>
      </c>
      <c r="Q103" s="2"/>
      <c r="R103" s="2">
        <f>'[1]50%'!T$500</f>
        <v>0</v>
      </c>
      <c r="S103" s="2">
        <f>'[1]50%'!U$500</f>
        <v>0</v>
      </c>
    </row>
    <row r="104" spans="1:19" ht="14.25" thickBot="1" x14ac:dyDescent="0.2">
      <c r="A104" s="1" t="s">
        <v>3</v>
      </c>
      <c r="B104" s="2">
        <f>'[2]50%'!D$500</f>
        <v>28</v>
      </c>
      <c r="C104" s="2"/>
      <c r="D104" s="2"/>
      <c r="E104" s="2">
        <f>'[2]50%'!G$500</f>
        <v>1</v>
      </c>
      <c r="F104" s="2">
        <f>'[2]50%'!H$500</f>
        <v>1</v>
      </c>
      <c r="G104" s="2">
        <f>'[2]50%'!I$500</f>
        <v>24</v>
      </c>
      <c r="H104" s="2">
        <f>'[2]50%'!J$500</f>
        <v>4</v>
      </c>
      <c r="I104" s="2">
        <f>'[2]50%'!K$500</f>
        <v>1</v>
      </c>
      <c r="J104" s="2">
        <f>'[2]50%'!L$500</f>
        <v>0</v>
      </c>
      <c r="K104" s="2">
        <f>'[2]50%'!M$500</f>
        <v>24</v>
      </c>
      <c r="L104" s="2">
        <f>'[2]50%'!N$500</f>
        <v>4</v>
      </c>
      <c r="M104" s="2">
        <f>'[2]50%'!O$500</f>
        <v>28</v>
      </c>
      <c r="N104" s="2">
        <f>'[2]50%'!P$500</f>
        <v>1</v>
      </c>
      <c r="O104" s="2">
        <f>'[2]50%'!Q$500</f>
        <v>0</v>
      </c>
      <c r="P104" s="2">
        <f>'[2]50%'!R$500</f>
        <v>1</v>
      </c>
      <c r="Q104" s="2"/>
      <c r="R104" s="2">
        <f>'[2]50%'!T$500</f>
        <v>0</v>
      </c>
      <c r="S104" s="2">
        <f>'[2]50%'!U$500</f>
        <v>0</v>
      </c>
    </row>
    <row r="105" spans="1:19" ht="14.25" thickBot="1" x14ac:dyDescent="0.2">
      <c r="A105" s="1" t="s">
        <v>4</v>
      </c>
      <c r="B105" s="2">
        <f>'[3]50%'!D$500</f>
        <v>0</v>
      </c>
      <c r="C105" s="2"/>
      <c r="D105" s="2"/>
      <c r="E105" s="2">
        <f>'[3]50%'!G$500</f>
        <v>0</v>
      </c>
      <c r="F105" s="2">
        <f>'[3]50%'!H$500</f>
        <v>0</v>
      </c>
      <c r="G105" s="2">
        <f>'[3]50%'!I$500</f>
        <v>0</v>
      </c>
      <c r="H105" s="2">
        <f>'[3]50%'!J$500</f>
        <v>0</v>
      </c>
      <c r="I105" s="2">
        <f>'[3]50%'!K$500</f>
        <v>0</v>
      </c>
      <c r="J105" s="2">
        <f>'[3]50%'!L$500</f>
        <v>0</v>
      </c>
      <c r="K105" s="2">
        <f>'[3]50%'!M$500</f>
        <v>0</v>
      </c>
      <c r="L105" s="2">
        <f>'[3]50%'!N$500</f>
        <v>0</v>
      </c>
      <c r="M105" s="2">
        <f>'[3]50%'!O$500</f>
        <v>0</v>
      </c>
      <c r="N105" s="2">
        <f>'[3]50%'!P$500</f>
        <v>0</v>
      </c>
      <c r="O105" s="2">
        <f>'[3]50%'!Q$500</f>
        <v>0</v>
      </c>
      <c r="P105" s="2">
        <f>'[3]50%'!R$500</f>
        <v>0</v>
      </c>
      <c r="Q105" s="2"/>
      <c r="R105" s="2">
        <f>'[3]50%'!T$500</f>
        <v>0</v>
      </c>
      <c r="S105" s="2">
        <f>'[3]50%'!U$500</f>
        <v>0</v>
      </c>
    </row>
    <row r="106" spans="1:19" ht="14.25" thickBot="1" x14ac:dyDescent="0.2">
      <c r="A106" s="1" t="s">
        <v>5</v>
      </c>
      <c r="B106" s="2">
        <f>'[4]50%'!D$500</f>
        <v>45</v>
      </c>
      <c r="C106" s="2"/>
      <c r="D106" s="2"/>
      <c r="E106" s="2">
        <f>'[4]50%'!G$500</f>
        <v>2</v>
      </c>
      <c r="F106" s="2">
        <f>'[4]50%'!H$500</f>
        <v>2</v>
      </c>
      <c r="G106" s="2">
        <f>'[4]50%'!I$500</f>
        <v>41</v>
      </c>
      <c r="H106" s="2">
        <f>'[4]50%'!J$500</f>
        <v>4</v>
      </c>
      <c r="I106" s="2">
        <f>'[4]50%'!K$500</f>
        <v>0</v>
      </c>
      <c r="J106" s="2">
        <f>'[4]50%'!L$500</f>
        <v>2</v>
      </c>
      <c r="K106" s="2">
        <f>'[4]50%'!M$500</f>
        <v>43</v>
      </c>
      <c r="L106" s="2">
        <f>'[4]50%'!N$500</f>
        <v>6</v>
      </c>
      <c r="M106" s="2">
        <f>'[4]50%'!O$500</f>
        <v>48</v>
      </c>
      <c r="N106" s="2">
        <f>'[4]50%'!P$500</f>
        <v>0</v>
      </c>
      <c r="O106" s="2">
        <f>'[4]50%'!Q$500</f>
        <v>2</v>
      </c>
      <c r="P106" s="2">
        <f>'[4]50%'!R$500</f>
        <v>2</v>
      </c>
      <c r="Q106" s="2"/>
      <c r="R106" s="2">
        <f>'[4]50%'!T$500</f>
        <v>0</v>
      </c>
      <c r="S106" s="2">
        <f>'[4]50%'!U$500</f>
        <v>0</v>
      </c>
    </row>
    <row r="107" spans="1:19" ht="14.25" thickBot="1" x14ac:dyDescent="0.2">
      <c r="A107" s="1" t="s">
        <v>6</v>
      </c>
      <c r="B107" s="2">
        <f>'[5]50%'!D$500</f>
        <v>0</v>
      </c>
      <c r="C107" s="2"/>
      <c r="D107" s="2"/>
      <c r="E107" s="2">
        <f>'[5]50%'!G$500</f>
        <v>0</v>
      </c>
      <c r="F107" s="2">
        <f>'[5]50%'!H$500</f>
        <v>0</v>
      </c>
      <c r="G107" s="2">
        <f>'[5]50%'!I$500</f>
        <v>0</v>
      </c>
      <c r="H107" s="2">
        <f>'[5]50%'!J$500</f>
        <v>0</v>
      </c>
      <c r="I107" s="2">
        <f>'[5]50%'!K$500</f>
        <v>0</v>
      </c>
      <c r="J107" s="2">
        <f>'[5]50%'!L$500</f>
        <v>0</v>
      </c>
      <c r="K107" s="2">
        <f>'[5]50%'!M$500</f>
        <v>0</v>
      </c>
      <c r="L107" s="2">
        <f>'[5]50%'!N$500</f>
        <v>0</v>
      </c>
      <c r="M107" s="2">
        <f>'[5]50%'!O$500</f>
        <v>0</v>
      </c>
      <c r="N107" s="2">
        <f>'[5]50%'!P$500</f>
        <v>0</v>
      </c>
      <c r="O107" s="2">
        <f>'[5]50%'!Q$500</f>
        <v>0</v>
      </c>
      <c r="P107" s="2">
        <f>'[5]50%'!R$500</f>
        <v>0</v>
      </c>
      <c r="Q107" s="2"/>
      <c r="R107" s="2">
        <f>'[5]50%'!T$500</f>
        <v>0</v>
      </c>
      <c r="S107" s="2">
        <f>'[5]50%'!U$500</f>
        <v>0</v>
      </c>
    </row>
    <row r="108" spans="1:19" ht="14.25" thickBot="1" x14ac:dyDescent="0.2">
      <c r="A108" s="1" t="s">
        <v>7</v>
      </c>
      <c r="B108" s="2">
        <f>'[6]50%'!D$500</f>
        <v>60</v>
      </c>
      <c r="C108" s="2"/>
      <c r="D108" s="2"/>
      <c r="E108" s="2">
        <f>'[6]50%'!G$500</f>
        <v>0</v>
      </c>
      <c r="F108" s="2">
        <f>'[6]50%'!H$500</f>
        <v>0</v>
      </c>
      <c r="G108" s="2">
        <f>'[6]50%'!I$500</f>
        <v>38</v>
      </c>
      <c r="H108" s="2">
        <f>'[6]50%'!J$500</f>
        <v>22</v>
      </c>
      <c r="I108" s="2">
        <f>'[6]50%'!K$500</f>
        <v>0</v>
      </c>
      <c r="J108" s="2">
        <f>'[6]50%'!L$500</f>
        <v>0</v>
      </c>
      <c r="K108" s="2">
        <f>'[6]50%'!M$500</f>
        <v>38</v>
      </c>
      <c r="L108" s="2">
        <f>'[6]50%'!N$500</f>
        <v>23</v>
      </c>
      <c r="M108" s="2">
        <f>'[6]50%'!O$500</f>
        <v>61</v>
      </c>
      <c r="N108" s="2">
        <f>'[6]50%'!P$500</f>
        <v>0</v>
      </c>
      <c r="O108" s="2">
        <f>'[6]50%'!Q$500</f>
        <v>0</v>
      </c>
      <c r="P108" s="2">
        <f>'[6]50%'!R$500</f>
        <v>0</v>
      </c>
      <c r="Q108" s="2"/>
      <c r="R108" s="2">
        <f>'[6]50%'!T$500</f>
        <v>0</v>
      </c>
      <c r="S108" s="2">
        <f>'[6]50%'!U$500</f>
        <v>0</v>
      </c>
    </row>
    <row r="109" spans="1:19" ht="14.25" thickBot="1" x14ac:dyDescent="0.2">
      <c r="A109" s="1" t="s">
        <v>8</v>
      </c>
      <c r="B109" s="2">
        <f>'[7]50%'!D$500</f>
        <v>259</v>
      </c>
      <c r="C109" s="2"/>
      <c r="D109" s="2"/>
      <c r="E109" s="2">
        <f>'[7]50%'!G$500</f>
        <v>0</v>
      </c>
      <c r="F109" s="2">
        <f>'[7]50%'!H$500</f>
        <v>0</v>
      </c>
      <c r="G109" s="2">
        <f>'[7]50%'!I$500</f>
        <v>224</v>
      </c>
      <c r="H109" s="2">
        <f>'[7]50%'!J$500</f>
        <v>41</v>
      </c>
      <c r="I109" s="2">
        <f>'[7]50%'!K$500</f>
        <v>0</v>
      </c>
      <c r="J109" s="2">
        <f>'[7]50%'!L$500</f>
        <v>0</v>
      </c>
      <c r="K109" s="2">
        <f>'[7]50%'!M$500</f>
        <v>285</v>
      </c>
      <c r="L109" s="2">
        <f>'[7]50%'!N$500</f>
        <v>41</v>
      </c>
      <c r="M109" s="2">
        <f>'[7]50%'!O$500</f>
        <v>295</v>
      </c>
      <c r="N109" s="2">
        <f>'[7]50%'!P$500</f>
        <v>0</v>
      </c>
      <c r="O109" s="2">
        <f>'[7]50%'!Q$500</f>
        <v>0</v>
      </c>
      <c r="P109" s="2">
        <f>'[7]50%'!R$500</f>
        <v>0</v>
      </c>
      <c r="Q109" s="2"/>
      <c r="R109" s="2">
        <f>'[7]50%'!T$500</f>
        <v>0</v>
      </c>
      <c r="S109" s="2">
        <f>'[7]50%'!U$500</f>
        <v>0</v>
      </c>
    </row>
    <row r="110" spans="1:19" ht="14.25" thickBot="1" x14ac:dyDescent="0.2">
      <c r="A110" s="1" t="s">
        <v>9</v>
      </c>
      <c r="B110" s="2">
        <f>'[8]50%'!D$500</f>
        <v>132</v>
      </c>
      <c r="C110" s="2"/>
      <c r="D110" s="2"/>
      <c r="E110" s="2">
        <f>'[8]50%'!G$500</f>
        <v>1</v>
      </c>
      <c r="F110" s="2">
        <f>'[8]50%'!H$500</f>
        <v>0</v>
      </c>
      <c r="G110" s="2">
        <f>'[8]50%'!I$500</f>
        <v>99</v>
      </c>
      <c r="H110" s="2">
        <f>'[8]50%'!J$500</f>
        <v>33</v>
      </c>
      <c r="I110" s="2">
        <f>'[8]50%'!K$500</f>
        <v>0</v>
      </c>
      <c r="J110" s="2">
        <f>'[8]50%'!L$500</f>
        <v>1</v>
      </c>
      <c r="K110" s="2">
        <f>'[8]50%'!M$500</f>
        <v>99</v>
      </c>
      <c r="L110" s="2">
        <f>'[8]50%'!N$500</f>
        <v>33</v>
      </c>
      <c r="M110" s="2">
        <f>'[8]50%'!O$500</f>
        <v>132</v>
      </c>
      <c r="N110" s="2">
        <f>'[8]50%'!P$500</f>
        <v>0</v>
      </c>
      <c r="O110" s="2">
        <f>'[8]50%'!Q$500</f>
        <v>1</v>
      </c>
      <c r="P110" s="2">
        <f>'[8]50%'!R$500</f>
        <v>1</v>
      </c>
      <c r="Q110" s="2"/>
      <c r="R110" s="2">
        <f>'[8]50%'!T$500</f>
        <v>0</v>
      </c>
      <c r="S110" s="2">
        <f>'[8]50%'!U$500</f>
        <v>0</v>
      </c>
    </row>
    <row r="111" spans="1:19" ht="14.25" thickBot="1" x14ac:dyDescent="0.2">
      <c r="A111" s="1" t="s">
        <v>10</v>
      </c>
      <c r="B111" s="2">
        <f>'[9]50%'!D$500</f>
        <v>0</v>
      </c>
      <c r="C111" s="2"/>
      <c r="D111" s="2"/>
      <c r="E111" s="2">
        <f>'[9]50%'!G$500</f>
        <v>0</v>
      </c>
      <c r="F111" s="2">
        <f>'[9]50%'!H$500</f>
        <v>0</v>
      </c>
      <c r="G111" s="2">
        <f>'[9]50%'!I$500</f>
        <v>0</v>
      </c>
      <c r="H111" s="2">
        <f>'[9]50%'!J$500</f>
        <v>0</v>
      </c>
      <c r="I111" s="2">
        <f>'[9]50%'!K$500</f>
        <v>0</v>
      </c>
      <c r="J111" s="2">
        <f>'[9]50%'!L$500</f>
        <v>0</v>
      </c>
      <c r="K111" s="2">
        <f>'[9]50%'!M$500</f>
        <v>0</v>
      </c>
      <c r="L111" s="2">
        <f>'[9]50%'!N$500</f>
        <v>0</v>
      </c>
      <c r="M111" s="2">
        <f>'[9]50%'!O$500</f>
        <v>0</v>
      </c>
      <c r="N111" s="2">
        <f>'[9]50%'!P$500</f>
        <v>0</v>
      </c>
      <c r="O111" s="2">
        <f>'[9]50%'!Q$500</f>
        <v>0</v>
      </c>
      <c r="P111" s="2">
        <f>'[9]50%'!R$500</f>
        <v>0</v>
      </c>
      <c r="Q111" s="2"/>
      <c r="R111" s="2">
        <f>'[9]50%'!T$500</f>
        <v>0</v>
      </c>
      <c r="S111" s="2">
        <f>'[9]50%'!U$500</f>
        <v>0</v>
      </c>
    </row>
    <row r="112" spans="1:19" ht="14.25" thickBot="1" x14ac:dyDescent="0.2">
      <c r="A112" s="1" t="s">
        <v>11</v>
      </c>
      <c r="B112" s="2">
        <f>'[10]50%'!D$500</f>
        <v>161</v>
      </c>
      <c r="C112" s="2"/>
      <c r="D112" s="2"/>
      <c r="E112" s="2">
        <f>'[10]50%'!G$500</f>
        <v>0</v>
      </c>
      <c r="F112" s="2">
        <f>'[10]50%'!H$500</f>
        <v>0</v>
      </c>
      <c r="G112" s="2">
        <f>'[10]50%'!I$500</f>
        <v>157</v>
      </c>
      <c r="H112" s="2">
        <f>'[10]50%'!J$500</f>
        <v>4</v>
      </c>
      <c r="I112" s="2">
        <f>'[10]50%'!K$500</f>
        <v>0</v>
      </c>
      <c r="J112" s="2">
        <f>'[10]50%'!L$500</f>
        <v>0</v>
      </c>
      <c r="K112" s="2">
        <f>'[10]50%'!M$500</f>
        <v>157</v>
      </c>
      <c r="L112" s="2">
        <f>'[10]50%'!N$500</f>
        <v>4</v>
      </c>
      <c r="M112" s="2">
        <f>'[10]50%'!O$500</f>
        <v>161</v>
      </c>
      <c r="N112" s="2">
        <f>'[10]50%'!P$500</f>
        <v>0</v>
      </c>
      <c r="O112" s="2">
        <f>'[10]50%'!Q$500</f>
        <v>0</v>
      </c>
      <c r="P112" s="2">
        <f>'[10]50%'!R$500</f>
        <v>0</v>
      </c>
      <c r="Q112" s="2"/>
      <c r="R112" s="2">
        <f>'[10]50%'!T$500</f>
        <v>0</v>
      </c>
      <c r="S112" s="2">
        <f>'[10]50%'!U$500</f>
        <v>0</v>
      </c>
    </row>
    <row r="113" spans="1:19" ht="14.25" thickBot="1" x14ac:dyDescent="0.2">
      <c r="A113" s="1" t="s">
        <v>12</v>
      </c>
      <c r="B113" s="2">
        <f>'[11]50%'!D$500</f>
        <v>0</v>
      </c>
      <c r="C113" s="2"/>
      <c r="D113" s="2"/>
      <c r="E113" s="2">
        <f>'[11]50%'!G$500</f>
        <v>0</v>
      </c>
      <c r="F113" s="2">
        <f>'[11]50%'!H$500</f>
        <v>0</v>
      </c>
      <c r="G113" s="2">
        <f>'[11]50%'!I$500</f>
        <v>0</v>
      </c>
      <c r="H113" s="2">
        <f>'[11]50%'!J$500</f>
        <v>0</v>
      </c>
      <c r="I113" s="2">
        <f>'[11]50%'!K$500</f>
        <v>0</v>
      </c>
      <c r="J113" s="2">
        <f>'[11]50%'!L$500</f>
        <v>0</v>
      </c>
      <c r="K113" s="2">
        <f>'[11]50%'!M$500</f>
        <v>0</v>
      </c>
      <c r="L113" s="2">
        <f>'[11]50%'!N$500</f>
        <v>0</v>
      </c>
      <c r="M113" s="2">
        <f>'[11]50%'!O$500</f>
        <v>0</v>
      </c>
      <c r="N113" s="2">
        <f>'[11]50%'!P$500</f>
        <v>0</v>
      </c>
      <c r="O113" s="2">
        <f>'[11]50%'!Q$500</f>
        <v>0</v>
      </c>
      <c r="P113" s="2">
        <f>'[11]50%'!R$500</f>
        <v>0</v>
      </c>
      <c r="Q113" s="2"/>
      <c r="R113" s="2">
        <f>'[11]50%'!T$500</f>
        <v>0</v>
      </c>
      <c r="S113" s="2">
        <f>'[11]50%'!U$500</f>
        <v>0</v>
      </c>
    </row>
    <row r="114" spans="1:19" ht="14.25" thickBot="1" x14ac:dyDescent="0.2">
      <c r="A114" s="3" t="s">
        <v>0</v>
      </c>
      <c r="B114" s="4">
        <f t="shared" ref="B114" si="10">SUM(B103:B113)</f>
        <v>685</v>
      </c>
      <c r="C114" s="4"/>
      <c r="D114" s="4"/>
      <c r="E114" s="4">
        <f>SUM(E103:E113)</f>
        <v>4</v>
      </c>
      <c r="F114" s="4">
        <f t="shared" ref="F114:S114" si="11">SUM(F103:F113)</f>
        <v>3</v>
      </c>
      <c r="G114" s="4">
        <f t="shared" si="11"/>
        <v>583</v>
      </c>
      <c r="H114" s="4">
        <f t="shared" si="11"/>
        <v>108</v>
      </c>
      <c r="I114" s="4">
        <f t="shared" si="11"/>
        <v>1</v>
      </c>
      <c r="J114" s="4">
        <f t="shared" si="11"/>
        <v>3</v>
      </c>
      <c r="K114" s="4">
        <f t="shared" si="11"/>
        <v>646</v>
      </c>
      <c r="L114" s="4">
        <f t="shared" si="11"/>
        <v>111</v>
      </c>
      <c r="M114" s="4">
        <f t="shared" si="11"/>
        <v>725</v>
      </c>
      <c r="N114" s="4">
        <f t="shared" si="11"/>
        <v>1</v>
      </c>
      <c r="O114" s="4">
        <f t="shared" si="11"/>
        <v>3</v>
      </c>
      <c r="P114" s="4">
        <f t="shared" si="11"/>
        <v>4</v>
      </c>
      <c r="Q114" s="4"/>
      <c r="R114" s="4">
        <f t="shared" si="11"/>
        <v>0</v>
      </c>
      <c r="S114" s="4">
        <f t="shared" si="11"/>
        <v>0</v>
      </c>
    </row>
    <row r="121" spans="1:19" ht="27" customHeight="1" x14ac:dyDescent="0.15">
      <c r="A121" s="108" t="s">
        <v>1</v>
      </c>
      <c r="B121" s="109" t="s">
        <v>32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</row>
    <row r="122" spans="1:19" ht="27" x14ac:dyDescent="0.15">
      <c r="A122" s="108"/>
      <c r="B122" s="5" t="s">
        <v>13</v>
      </c>
      <c r="C122" s="5"/>
      <c r="D122" s="5"/>
      <c r="E122" s="7" t="s">
        <v>14</v>
      </c>
      <c r="F122" s="7" t="s">
        <v>33</v>
      </c>
      <c r="G122" s="7" t="s">
        <v>15</v>
      </c>
      <c r="H122" s="7" t="s">
        <v>16</v>
      </c>
      <c r="I122" s="7" t="s">
        <v>17</v>
      </c>
      <c r="J122" s="7" t="s">
        <v>18</v>
      </c>
      <c r="K122" s="7" t="s">
        <v>20</v>
      </c>
      <c r="L122" s="7" t="s">
        <v>19</v>
      </c>
      <c r="M122" s="7" t="s">
        <v>21</v>
      </c>
      <c r="N122" s="7" t="s">
        <v>22</v>
      </c>
      <c r="O122" s="7" t="s">
        <v>23</v>
      </c>
      <c r="P122" s="7" t="s">
        <v>24</v>
      </c>
      <c r="Q122" s="7"/>
      <c r="R122" s="7" t="s">
        <v>25</v>
      </c>
      <c r="S122" s="7" t="s">
        <v>26</v>
      </c>
    </row>
    <row r="123" spans="1:19" ht="14.25" thickBot="1" x14ac:dyDescent="0.2">
      <c r="A123" s="1" t="s">
        <v>2</v>
      </c>
      <c r="B123" s="2">
        <f>'[1]&lt;50%'!D$500</f>
        <v>0</v>
      </c>
      <c r="C123" s="2"/>
      <c r="D123" s="2"/>
      <c r="E123" s="2">
        <f>'[1]&lt;50%'!G$500</f>
        <v>0</v>
      </c>
      <c r="F123" s="2">
        <f>'[1]&lt;50%'!H$500</f>
        <v>0</v>
      </c>
      <c r="G123" s="2">
        <f>'[1]&lt;50%'!I$500</f>
        <v>0</v>
      </c>
      <c r="H123" s="2">
        <f>'[1]&lt;50%'!J$500</f>
        <v>0</v>
      </c>
      <c r="I123" s="2">
        <f>'[1]&lt;50%'!K$500</f>
        <v>0</v>
      </c>
      <c r="J123" s="2">
        <f>'[1]&lt;50%'!L$500</f>
        <v>0</v>
      </c>
      <c r="K123" s="2">
        <f>'[1]&lt;50%'!M$500</f>
        <v>0</v>
      </c>
      <c r="L123" s="2">
        <f>'[1]&lt;50%'!N$500</f>
        <v>0</v>
      </c>
      <c r="M123" s="2">
        <f>'[1]&lt;50%'!O$500</f>
        <v>0</v>
      </c>
      <c r="N123" s="2">
        <f>'[1]&lt;50%'!P$500</f>
        <v>0</v>
      </c>
      <c r="O123" s="2">
        <f>'[1]&lt;50%'!Q$500</f>
        <v>0</v>
      </c>
      <c r="P123" s="2">
        <f>'[1]&lt;50%'!R$500</f>
        <v>0</v>
      </c>
      <c r="Q123" s="2"/>
      <c r="R123" s="2">
        <f>'[1]&lt;50%'!T$500</f>
        <v>0</v>
      </c>
      <c r="S123" s="2">
        <f>'[1]&lt;50%'!U$500</f>
        <v>0</v>
      </c>
    </row>
    <row r="124" spans="1:19" ht="14.25" thickBot="1" x14ac:dyDescent="0.2">
      <c r="A124" s="1" t="s">
        <v>3</v>
      </c>
      <c r="B124" s="2">
        <f>'[2]&lt;50%'!D$500</f>
        <v>133</v>
      </c>
      <c r="C124" s="2"/>
      <c r="D124" s="2"/>
      <c r="E124" s="2">
        <f>'[2]&lt;50%'!G$500</f>
        <v>2</v>
      </c>
      <c r="F124" s="2">
        <f>'[2]&lt;50%'!H$500</f>
        <v>1</v>
      </c>
      <c r="G124" s="2">
        <f>'[2]&lt;50%'!I$500</f>
        <v>132</v>
      </c>
      <c r="H124" s="2">
        <f>'[2]&lt;50%'!J$500</f>
        <v>1</v>
      </c>
      <c r="I124" s="2">
        <f>'[2]&lt;50%'!K$500</f>
        <v>2</v>
      </c>
      <c r="J124" s="2">
        <f>'[2]&lt;50%'!L$500</f>
        <v>0</v>
      </c>
      <c r="K124" s="2">
        <f>'[2]&lt;50%'!M$500</f>
        <v>1225</v>
      </c>
      <c r="L124" s="2">
        <f>'[2]&lt;50%'!N$500</f>
        <v>23</v>
      </c>
      <c r="M124" s="2">
        <f>'[2]&lt;50%'!O$500</f>
        <v>1233</v>
      </c>
      <c r="N124" s="2">
        <f>'[2]&lt;50%'!P$500</f>
        <v>24</v>
      </c>
      <c r="O124" s="2">
        <f>'[2]&lt;50%'!Q$500</f>
        <v>0</v>
      </c>
      <c r="P124" s="2">
        <f>'[2]&lt;50%'!R$500</f>
        <v>23</v>
      </c>
      <c r="Q124" s="2"/>
      <c r="R124" s="2">
        <f>'[2]&lt;50%'!T$500</f>
        <v>0</v>
      </c>
      <c r="S124" s="2">
        <f>'[2]&lt;50%'!U$500</f>
        <v>0</v>
      </c>
    </row>
    <row r="125" spans="1:19" ht="14.25" thickBot="1" x14ac:dyDescent="0.2">
      <c r="A125" s="1" t="s">
        <v>4</v>
      </c>
      <c r="B125" s="2">
        <f>'[3]&lt;50%'!D$500</f>
        <v>0</v>
      </c>
      <c r="C125" s="2"/>
      <c r="D125" s="2"/>
      <c r="E125" s="2">
        <f>'[3]&lt;50%'!G$500</f>
        <v>0</v>
      </c>
      <c r="F125" s="2">
        <f>'[3]&lt;50%'!H$500</f>
        <v>0</v>
      </c>
      <c r="G125" s="2">
        <f>'[3]&lt;50%'!I$500</f>
        <v>0</v>
      </c>
      <c r="H125" s="2">
        <f>'[3]&lt;50%'!J$500</f>
        <v>0</v>
      </c>
      <c r="I125" s="2">
        <f>'[3]&lt;50%'!K$500</f>
        <v>0</v>
      </c>
      <c r="J125" s="2">
        <f>'[3]&lt;50%'!L$500</f>
        <v>0</v>
      </c>
      <c r="K125" s="2">
        <f>'[3]&lt;50%'!M$500</f>
        <v>0</v>
      </c>
      <c r="L125" s="2">
        <f>'[3]&lt;50%'!N$500</f>
        <v>0</v>
      </c>
      <c r="M125" s="2">
        <f>'[3]&lt;50%'!O$500</f>
        <v>0</v>
      </c>
      <c r="N125" s="2">
        <f>'[3]&lt;50%'!P$500</f>
        <v>0</v>
      </c>
      <c r="O125" s="2">
        <f>'[3]&lt;50%'!Q$500</f>
        <v>0</v>
      </c>
      <c r="P125" s="2">
        <f>'[3]&lt;50%'!R$500</f>
        <v>0</v>
      </c>
      <c r="Q125" s="2"/>
      <c r="R125" s="2">
        <f>'[3]&lt;50%'!T$500</f>
        <v>0</v>
      </c>
      <c r="S125" s="2">
        <f>'[3]&lt;50%'!U$500</f>
        <v>0</v>
      </c>
    </row>
    <row r="126" spans="1:19" ht="14.25" thickBot="1" x14ac:dyDescent="0.2">
      <c r="A126" s="1" t="s">
        <v>5</v>
      </c>
      <c r="B126" s="2">
        <f>'[4]&lt;50%'!D$500</f>
        <v>46</v>
      </c>
      <c r="C126" s="2"/>
      <c r="D126" s="2"/>
      <c r="E126" s="2">
        <f>'[4]&lt;50%'!G$500</f>
        <v>0</v>
      </c>
      <c r="F126" s="2">
        <f>'[4]&lt;50%'!H$500</f>
        <v>0</v>
      </c>
      <c r="G126" s="2">
        <f>'[4]&lt;50%'!I$500</f>
        <v>19</v>
      </c>
      <c r="H126" s="2">
        <f>'[4]&lt;50%'!J$500</f>
        <v>30</v>
      </c>
      <c r="I126" s="2">
        <f>'[4]&lt;50%'!K$500</f>
        <v>0</v>
      </c>
      <c r="J126" s="2">
        <f>'[4]&lt;50%'!L$500</f>
        <v>0</v>
      </c>
      <c r="K126" s="2">
        <f>'[4]&lt;50%'!M$500</f>
        <v>82</v>
      </c>
      <c r="L126" s="2">
        <f>'[4]&lt;50%'!N$500</f>
        <v>80</v>
      </c>
      <c r="M126" s="2">
        <f>'[4]&lt;50%'!O$500</f>
        <v>161</v>
      </c>
      <c r="N126" s="2">
        <f>'[4]&lt;50%'!P$500</f>
        <v>0</v>
      </c>
      <c r="O126" s="2">
        <f>'[4]&lt;50%'!Q$500</f>
        <v>0</v>
      </c>
      <c r="P126" s="2">
        <f>'[4]&lt;50%'!R$500</f>
        <v>0</v>
      </c>
      <c r="Q126" s="2"/>
      <c r="R126" s="2">
        <f>'[4]&lt;50%'!T$500</f>
        <v>0</v>
      </c>
      <c r="S126" s="2">
        <f>'[4]&lt;50%'!U$500</f>
        <v>0</v>
      </c>
    </row>
    <row r="127" spans="1:19" ht="14.25" thickBot="1" x14ac:dyDescent="0.2">
      <c r="A127" s="1" t="s">
        <v>6</v>
      </c>
      <c r="B127" s="2">
        <f>'[5]&lt;50%'!D$500</f>
        <v>180</v>
      </c>
      <c r="C127" s="2"/>
      <c r="D127" s="2"/>
      <c r="E127" s="2">
        <f>'[5]&lt;50%'!G$500</f>
        <v>0</v>
      </c>
      <c r="F127" s="2">
        <f>'[5]&lt;50%'!H$500</f>
        <v>0</v>
      </c>
      <c r="G127" s="2">
        <f>'[5]&lt;50%'!I$500</f>
        <v>180</v>
      </c>
      <c r="H127" s="2">
        <f>'[5]&lt;50%'!J$500</f>
        <v>126</v>
      </c>
      <c r="I127" s="2">
        <f>'[5]&lt;50%'!K$500</f>
        <v>0</v>
      </c>
      <c r="J127" s="2">
        <f>'[5]&lt;50%'!L$500</f>
        <v>0</v>
      </c>
      <c r="K127" s="2">
        <f>'[5]&lt;50%'!M$500</f>
        <v>936</v>
      </c>
      <c r="L127" s="2">
        <f>'[5]&lt;50%'!N$500</f>
        <v>126</v>
      </c>
      <c r="M127" s="2">
        <f>'[5]&lt;50%'!O$500</f>
        <v>1060</v>
      </c>
      <c r="N127" s="2">
        <f>'[5]&lt;50%'!P$500</f>
        <v>0</v>
      </c>
      <c r="O127" s="2">
        <f>'[5]&lt;50%'!Q$500</f>
        <v>0</v>
      </c>
      <c r="P127" s="2">
        <f>'[5]&lt;50%'!R$500</f>
        <v>0</v>
      </c>
      <c r="Q127" s="2"/>
      <c r="R127" s="2">
        <f>'[5]&lt;50%'!T$500</f>
        <v>0</v>
      </c>
      <c r="S127" s="2">
        <f>'[5]&lt;50%'!U$500</f>
        <v>0</v>
      </c>
    </row>
    <row r="128" spans="1:19" ht="14.25" thickBot="1" x14ac:dyDescent="0.2">
      <c r="A128" s="1" t="s">
        <v>7</v>
      </c>
      <c r="B128" s="2">
        <f>'[6]&lt;50%'!D$500</f>
        <v>55</v>
      </c>
      <c r="C128" s="2"/>
      <c r="D128" s="2"/>
      <c r="E128" s="2">
        <f>'[6]&lt;50%'!G$500</f>
        <v>0</v>
      </c>
      <c r="F128" s="2">
        <f>'[6]&lt;50%'!H$500</f>
        <v>0</v>
      </c>
      <c r="G128" s="2">
        <f>'[6]&lt;50%'!I$500</f>
        <v>55</v>
      </c>
      <c r="H128" s="2">
        <f>'[6]&lt;50%'!J$500</f>
        <v>1</v>
      </c>
      <c r="I128" s="2">
        <f>'[6]&lt;50%'!K$500</f>
        <v>0</v>
      </c>
      <c r="J128" s="2">
        <f>'[6]&lt;50%'!L$500</f>
        <v>0</v>
      </c>
      <c r="K128" s="2">
        <f>'[6]&lt;50%'!M$500</f>
        <v>744</v>
      </c>
      <c r="L128" s="2">
        <f>'[6]&lt;50%'!N$500</f>
        <v>3</v>
      </c>
      <c r="M128" s="2">
        <f>'[6]&lt;50%'!O$500</f>
        <v>741</v>
      </c>
      <c r="N128" s="2">
        <f>'[6]&lt;50%'!P$500</f>
        <v>0</v>
      </c>
      <c r="O128" s="2">
        <f>'[6]&lt;50%'!Q$500</f>
        <v>0</v>
      </c>
      <c r="P128" s="2">
        <f>'[6]&lt;50%'!R$500</f>
        <v>0</v>
      </c>
      <c r="Q128" s="2"/>
      <c r="R128" s="2">
        <f>'[6]&lt;50%'!T$500</f>
        <v>0</v>
      </c>
      <c r="S128" s="2">
        <f>'[6]&lt;50%'!U$500</f>
        <v>0</v>
      </c>
    </row>
    <row r="129" spans="1:19" ht="14.25" thickBot="1" x14ac:dyDescent="0.2">
      <c r="A129" s="1" t="s">
        <v>8</v>
      </c>
      <c r="B129" s="2">
        <f>'[7]&lt;50%'!D$500</f>
        <v>171</v>
      </c>
      <c r="C129" s="2"/>
      <c r="D129" s="2"/>
      <c r="E129" s="2">
        <f>'[7]&lt;50%'!G$500</f>
        <v>0</v>
      </c>
      <c r="F129" s="2">
        <f>'[7]&lt;50%'!H$500</f>
        <v>0</v>
      </c>
      <c r="G129" s="2">
        <f>'[7]&lt;50%'!I$500</f>
        <v>170</v>
      </c>
      <c r="H129" s="2">
        <f>'[7]&lt;50%'!J$500</f>
        <v>13</v>
      </c>
      <c r="I129" s="2">
        <f>'[7]&lt;50%'!K$500</f>
        <v>0</v>
      </c>
      <c r="J129" s="2">
        <f>'[7]&lt;50%'!L$500</f>
        <v>0</v>
      </c>
      <c r="K129" s="2">
        <f>'[7]&lt;50%'!M$500</f>
        <v>985</v>
      </c>
      <c r="L129" s="2">
        <f>'[7]&lt;50%'!N$500</f>
        <v>38</v>
      </c>
      <c r="M129" s="2">
        <f>'[7]&lt;50%'!O$500</f>
        <v>981</v>
      </c>
      <c r="N129" s="2">
        <f>'[7]&lt;50%'!P$500</f>
        <v>0</v>
      </c>
      <c r="O129" s="2">
        <f>'[7]&lt;50%'!Q$500</f>
        <v>0</v>
      </c>
      <c r="P129" s="2">
        <f>'[7]&lt;50%'!R$500</f>
        <v>0</v>
      </c>
      <c r="Q129" s="2"/>
      <c r="R129" s="2">
        <f>'[7]&lt;50%'!T$500</f>
        <v>0</v>
      </c>
      <c r="S129" s="2">
        <f>'[7]&lt;50%'!U$500</f>
        <v>0</v>
      </c>
    </row>
    <row r="130" spans="1:19" ht="14.25" thickBot="1" x14ac:dyDescent="0.2">
      <c r="A130" s="1" t="s">
        <v>9</v>
      </c>
      <c r="B130" s="2">
        <f>'[8]&lt;50%'!D$500</f>
        <v>125</v>
      </c>
      <c r="C130" s="2"/>
      <c r="D130" s="2"/>
      <c r="E130" s="2">
        <f>'[8]&lt;50%'!G$500</f>
        <v>0</v>
      </c>
      <c r="F130" s="2">
        <f>'[8]&lt;50%'!H$500</f>
        <v>0</v>
      </c>
      <c r="G130" s="2">
        <f>'[8]&lt;50%'!I$500</f>
        <v>121</v>
      </c>
      <c r="H130" s="2">
        <f>'[8]&lt;50%'!J$500</f>
        <v>5</v>
      </c>
      <c r="I130" s="2">
        <f>'[8]&lt;50%'!K$500</f>
        <v>0</v>
      </c>
      <c r="J130" s="2">
        <f>'[8]&lt;50%'!L$500</f>
        <v>0</v>
      </c>
      <c r="K130" s="2">
        <f>'[8]&lt;50%'!M$500</f>
        <v>369</v>
      </c>
      <c r="L130" s="2">
        <f>'[8]&lt;50%'!N$500</f>
        <v>37</v>
      </c>
      <c r="M130" s="2">
        <f>'[8]&lt;50%'!O$500</f>
        <v>406</v>
      </c>
      <c r="N130" s="2">
        <f>'[8]&lt;50%'!P$500</f>
        <v>0</v>
      </c>
      <c r="O130" s="2">
        <f>'[8]&lt;50%'!Q$500</f>
        <v>0</v>
      </c>
      <c r="P130" s="2">
        <f>'[8]&lt;50%'!R$500</f>
        <v>0</v>
      </c>
      <c r="Q130" s="2"/>
      <c r="R130" s="2">
        <f>'[8]&lt;50%'!T$500</f>
        <v>0</v>
      </c>
      <c r="S130" s="2">
        <f>'[8]&lt;50%'!U$500</f>
        <v>0</v>
      </c>
    </row>
    <row r="131" spans="1:19" ht="14.25" thickBot="1" x14ac:dyDescent="0.2">
      <c r="A131" s="1" t="s">
        <v>10</v>
      </c>
      <c r="B131" s="2">
        <f>'[9]&lt;50%'!D$500</f>
        <v>0</v>
      </c>
      <c r="C131" s="2"/>
      <c r="D131" s="2"/>
      <c r="E131" s="2">
        <f>'[9]&lt;50%'!G$500</f>
        <v>0</v>
      </c>
      <c r="F131" s="2">
        <f>'[9]&lt;50%'!H$500</f>
        <v>0</v>
      </c>
      <c r="G131" s="2">
        <f>'[9]&lt;50%'!I$500</f>
        <v>0</v>
      </c>
      <c r="H131" s="2">
        <f>'[9]&lt;50%'!J$500</f>
        <v>0</v>
      </c>
      <c r="I131" s="2">
        <f>'[9]&lt;50%'!K$500</f>
        <v>0</v>
      </c>
      <c r="J131" s="2">
        <f>'[9]&lt;50%'!L$500</f>
        <v>0</v>
      </c>
      <c r="K131" s="2">
        <f>'[9]&lt;50%'!M$500</f>
        <v>0</v>
      </c>
      <c r="L131" s="2">
        <f>'[9]&lt;50%'!N$500</f>
        <v>0</v>
      </c>
      <c r="M131" s="2">
        <f>'[9]&lt;50%'!O$500</f>
        <v>0</v>
      </c>
      <c r="N131" s="2">
        <f>'[9]&lt;50%'!P$500</f>
        <v>0</v>
      </c>
      <c r="O131" s="2">
        <f>'[9]&lt;50%'!Q$500</f>
        <v>0</v>
      </c>
      <c r="P131" s="2">
        <f>'[9]&lt;50%'!R$500</f>
        <v>0</v>
      </c>
      <c r="Q131" s="2"/>
      <c r="R131" s="2">
        <f>'[9]&lt;50%'!T$500</f>
        <v>0</v>
      </c>
      <c r="S131" s="2">
        <f>'[9]&lt;50%'!U$500</f>
        <v>0</v>
      </c>
    </row>
    <row r="132" spans="1:19" ht="14.25" thickBot="1" x14ac:dyDescent="0.2">
      <c r="A132" s="1" t="s">
        <v>11</v>
      </c>
      <c r="B132" s="2">
        <f>'[10]&lt;50%'!D$500</f>
        <v>41</v>
      </c>
      <c r="C132" s="2"/>
      <c r="D132" s="2"/>
      <c r="E132" s="2">
        <f>'[10]&lt;50%'!G$500</f>
        <v>0</v>
      </c>
      <c r="F132" s="2">
        <f>'[10]&lt;50%'!H$500</f>
        <v>0</v>
      </c>
      <c r="G132" s="2">
        <f>'[10]&lt;50%'!I$500</f>
        <v>41</v>
      </c>
      <c r="H132" s="2">
        <f>'[10]&lt;50%'!J$500</f>
        <v>0</v>
      </c>
      <c r="I132" s="2">
        <f>'[10]&lt;50%'!K$500</f>
        <v>0</v>
      </c>
      <c r="J132" s="2">
        <f>'[10]&lt;50%'!L$500</f>
        <v>0</v>
      </c>
      <c r="K132" s="2">
        <f>'[10]&lt;50%'!M$500</f>
        <v>82</v>
      </c>
      <c r="L132" s="2">
        <f>'[10]&lt;50%'!N$500</f>
        <v>0</v>
      </c>
      <c r="M132" s="2">
        <f>'[10]&lt;50%'!O$500</f>
        <v>82</v>
      </c>
      <c r="N132" s="2">
        <f>'[10]&lt;50%'!P$500</f>
        <v>0</v>
      </c>
      <c r="O132" s="2">
        <f>'[10]&lt;50%'!Q$500</f>
        <v>0</v>
      </c>
      <c r="P132" s="2">
        <f>'[10]&lt;50%'!R$500</f>
        <v>0</v>
      </c>
      <c r="Q132" s="2"/>
      <c r="R132" s="2">
        <f>'[10]&lt;50%'!T$500</f>
        <v>0</v>
      </c>
      <c r="S132" s="2">
        <f>'[10]&lt;50%'!U$500</f>
        <v>0</v>
      </c>
    </row>
    <row r="133" spans="1:19" ht="14.25" thickBot="1" x14ac:dyDescent="0.2">
      <c r="A133" s="1" t="s">
        <v>12</v>
      </c>
      <c r="B133" s="2">
        <f>'[11]&lt;50%'!D$500</f>
        <v>0</v>
      </c>
      <c r="C133" s="2"/>
      <c r="D133" s="2"/>
      <c r="E133" s="2">
        <f>'[11]&lt;50%'!G$500</f>
        <v>0</v>
      </c>
      <c r="F133" s="2">
        <f>'[11]&lt;50%'!H$500</f>
        <v>0</v>
      </c>
      <c r="G133" s="2">
        <f>'[11]&lt;50%'!I$500</f>
        <v>0</v>
      </c>
      <c r="H133" s="2">
        <f>'[11]&lt;50%'!J$500</f>
        <v>0</v>
      </c>
      <c r="I133" s="2">
        <f>'[11]&lt;50%'!K$500</f>
        <v>0</v>
      </c>
      <c r="J133" s="2">
        <f>'[11]&lt;50%'!L$500</f>
        <v>0</v>
      </c>
      <c r="K133" s="2">
        <f>'[11]&lt;50%'!M$500</f>
        <v>0</v>
      </c>
      <c r="L133" s="2">
        <f>'[11]&lt;50%'!N$500</f>
        <v>0</v>
      </c>
      <c r="M133" s="2">
        <f>'[11]&lt;50%'!O$500</f>
        <v>0</v>
      </c>
      <c r="N133" s="2">
        <f>'[11]&lt;50%'!P$500</f>
        <v>0</v>
      </c>
      <c r="O133" s="2">
        <f>'[11]&lt;50%'!Q$500</f>
        <v>0</v>
      </c>
      <c r="P133" s="2">
        <f>'[11]&lt;50%'!R$500</f>
        <v>0</v>
      </c>
      <c r="Q133" s="2"/>
      <c r="R133" s="2">
        <f>'[11]&lt;50%'!T$500</f>
        <v>0</v>
      </c>
      <c r="S133" s="2">
        <f>'[11]&lt;50%'!U$500</f>
        <v>0</v>
      </c>
    </row>
    <row r="134" spans="1:19" ht="14.25" thickBot="1" x14ac:dyDescent="0.2">
      <c r="A134" s="3" t="s">
        <v>0</v>
      </c>
      <c r="B134" s="4">
        <f t="shared" ref="B134" si="12">SUM(B123:B133)</f>
        <v>751</v>
      </c>
      <c r="C134" s="4"/>
      <c r="D134" s="4"/>
      <c r="E134" s="4">
        <f>SUM(E123:E133)</f>
        <v>2</v>
      </c>
      <c r="F134" s="4">
        <f t="shared" ref="F134:S134" si="13">SUM(F123:F133)</f>
        <v>1</v>
      </c>
      <c r="G134" s="4">
        <f t="shared" si="13"/>
        <v>718</v>
      </c>
      <c r="H134" s="4">
        <f t="shared" si="13"/>
        <v>176</v>
      </c>
      <c r="I134" s="4">
        <f t="shared" si="13"/>
        <v>2</v>
      </c>
      <c r="J134" s="4">
        <f t="shared" si="13"/>
        <v>0</v>
      </c>
      <c r="K134" s="4">
        <f t="shared" si="13"/>
        <v>4423</v>
      </c>
      <c r="L134" s="4">
        <f t="shared" si="13"/>
        <v>307</v>
      </c>
      <c r="M134" s="4">
        <f t="shared" si="13"/>
        <v>4664</v>
      </c>
      <c r="N134" s="4">
        <f t="shared" si="13"/>
        <v>24</v>
      </c>
      <c r="O134" s="4">
        <f t="shared" si="13"/>
        <v>0</v>
      </c>
      <c r="P134" s="4">
        <f t="shared" si="13"/>
        <v>23</v>
      </c>
      <c r="Q134" s="4"/>
      <c r="R134" s="4">
        <f t="shared" si="13"/>
        <v>0</v>
      </c>
      <c r="S134" s="4">
        <f t="shared" si="13"/>
        <v>0</v>
      </c>
    </row>
    <row r="141" spans="1:19" ht="27" customHeight="1" x14ac:dyDescent="0.15">
      <c r="A141" s="108" t="s">
        <v>1</v>
      </c>
      <c r="B141" s="112" t="s">
        <v>45</v>
      </c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</row>
    <row r="142" spans="1:19" ht="27" x14ac:dyDescent="0.15">
      <c r="A142" s="108"/>
      <c r="B142" s="11" t="s">
        <v>13</v>
      </c>
      <c r="C142" s="11"/>
      <c r="D142" s="11"/>
      <c r="E142" s="7" t="s">
        <v>14</v>
      </c>
      <c r="F142" s="12" t="s">
        <v>46</v>
      </c>
      <c r="G142" s="7" t="s">
        <v>15</v>
      </c>
      <c r="H142" s="7" t="s">
        <v>16</v>
      </c>
      <c r="I142" s="7" t="s">
        <v>17</v>
      </c>
      <c r="J142" s="7" t="s">
        <v>18</v>
      </c>
      <c r="K142" s="7" t="s">
        <v>20</v>
      </c>
      <c r="L142" s="7" t="s">
        <v>19</v>
      </c>
      <c r="M142" s="7" t="s">
        <v>21</v>
      </c>
      <c r="N142" s="7" t="s">
        <v>22</v>
      </c>
      <c r="O142" s="7" t="s">
        <v>23</v>
      </c>
      <c r="P142" s="7" t="s">
        <v>24</v>
      </c>
      <c r="Q142" s="7"/>
      <c r="R142" s="7" t="s">
        <v>25</v>
      </c>
      <c r="S142" s="7" t="s">
        <v>26</v>
      </c>
    </row>
    <row r="143" spans="1:19" ht="14.25" thickBot="1" x14ac:dyDescent="0.2">
      <c r="A143" s="1" t="s">
        <v>2</v>
      </c>
      <c r="B143" s="2">
        <f>B3+B23+B43+B63+B83+B103+B123</f>
        <v>0</v>
      </c>
      <c r="C143" s="2"/>
      <c r="D143" s="2"/>
      <c r="E143" s="2">
        <f t="shared" ref="E143:S153" si="14">E3+E23+E43+E63+E83+E103+E123</f>
        <v>0</v>
      </c>
      <c r="F143" s="2">
        <f t="shared" si="14"/>
        <v>0</v>
      </c>
      <c r="G143" s="2">
        <f t="shared" si="14"/>
        <v>0</v>
      </c>
      <c r="H143" s="2">
        <f t="shared" si="14"/>
        <v>0</v>
      </c>
      <c r="I143" s="2">
        <f t="shared" si="14"/>
        <v>0</v>
      </c>
      <c r="J143" s="2">
        <f t="shared" si="14"/>
        <v>0</v>
      </c>
      <c r="K143" s="2">
        <f t="shared" si="14"/>
        <v>0</v>
      </c>
      <c r="L143" s="2">
        <f t="shared" si="14"/>
        <v>0</v>
      </c>
      <c r="M143" s="2">
        <f t="shared" si="14"/>
        <v>0</v>
      </c>
      <c r="N143" s="2">
        <f t="shared" si="14"/>
        <v>0</v>
      </c>
      <c r="O143" s="2">
        <f t="shared" si="14"/>
        <v>0</v>
      </c>
      <c r="P143" s="2">
        <f t="shared" si="14"/>
        <v>0</v>
      </c>
      <c r="Q143" s="2"/>
      <c r="R143" s="2">
        <f t="shared" si="14"/>
        <v>0</v>
      </c>
      <c r="S143" s="2">
        <f t="shared" si="14"/>
        <v>0</v>
      </c>
    </row>
    <row r="144" spans="1:19" ht="14.25" thickBot="1" x14ac:dyDescent="0.2">
      <c r="A144" s="1" t="s">
        <v>3</v>
      </c>
      <c r="B144" s="2">
        <f t="shared" ref="B144:B153" si="15">B4+B24+B44+B64+B84+B104+B124</f>
        <v>203</v>
      </c>
      <c r="C144" s="2"/>
      <c r="D144" s="2"/>
      <c r="E144" s="2">
        <f t="shared" si="14"/>
        <v>14</v>
      </c>
      <c r="F144" s="2">
        <f t="shared" si="14"/>
        <v>3</v>
      </c>
      <c r="G144" s="2">
        <f t="shared" si="14"/>
        <v>192</v>
      </c>
      <c r="H144" s="2">
        <f t="shared" si="14"/>
        <v>13</v>
      </c>
      <c r="I144" s="2">
        <f t="shared" si="14"/>
        <v>14</v>
      </c>
      <c r="J144" s="2">
        <f t="shared" si="14"/>
        <v>1</v>
      </c>
      <c r="K144" s="2">
        <f t="shared" si="14"/>
        <v>1315</v>
      </c>
      <c r="L144" s="2">
        <f t="shared" si="14"/>
        <v>38</v>
      </c>
      <c r="M144" s="2">
        <f t="shared" si="14"/>
        <v>1315</v>
      </c>
      <c r="N144" s="2">
        <f t="shared" si="14"/>
        <v>56</v>
      </c>
      <c r="O144" s="2">
        <f t="shared" si="14"/>
        <v>2</v>
      </c>
      <c r="P144" s="2">
        <f t="shared" ref="P144" si="16">P4+P24+P44+P64+P84+P104+P124</f>
        <v>47</v>
      </c>
      <c r="Q144" s="2"/>
      <c r="R144" s="2">
        <f t="shared" ref="R144:S144" si="17">R4+R24+R44+R64+R84+R104+R124</f>
        <v>0</v>
      </c>
      <c r="S144" s="2">
        <f t="shared" si="17"/>
        <v>0</v>
      </c>
    </row>
    <row r="145" spans="1:19" ht="14.25" thickBot="1" x14ac:dyDescent="0.2">
      <c r="A145" s="1" t="s">
        <v>4</v>
      </c>
      <c r="B145" s="2">
        <f t="shared" si="15"/>
        <v>0</v>
      </c>
      <c r="C145" s="2"/>
      <c r="D145" s="2"/>
      <c r="E145" s="2">
        <f t="shared" si="14"/>
        <v>0</v>
      </c>
      <c r="F145" s="2">
        <f t="shared" si="14"/>
        <v>0</v>
      </c>
      <c r="G145" s="2">
        <f t="shared" si="14"/>
        <v>0</v>
      </c>
      <c r="H145" s="2">
        <f t="shared" si="14"/>
        <v>0</v>
      </c>
      <c r="I145" s="2">
        <f t="shared" si="14"/>
        <v>0</v>
      </c>
      <c r="J145" s="2">
        <f t="shared" si="14"/>
        <v>0</v>
      </c>
      <c r="K145" s="2">
        <f t="shared" si="14"/>
        <v>0</v>
      </c>
      <c r="L145" s="2">
        <f t="shared" si="14"/>
        <v>0</v>
      </c>
      <c r="M145" s="2">
        <f t="shared" si="14"/>
        <v>0</v>
      </c>
      <c r="N145" s="2">
        <f t="shared" si="14"/>
        <v>0</v>
      </c>
      <c r="O145" s="2">
        <f t="shared" si="14"/>
        <v>0</v>
      </c>
      <c r="P145" s="2">
        <f t="shared" ref="P145" si="18">P5+P25+P45+P65+P85+P105+P125</f>
        <v>0</v>
      </c>
      <c r="Q145" s="2"/>
      <c r="R145" s="2">
        <f t="shared" ref="R145:S145" si="19">R5+R25+R45+R65+R85+R105+R125</f>
        <v>0</v>
      </c>
      <c r="S145" s="2">
        <f t="shared" si="19"/>
        <v>0</v>
      </c>
    </row>
    <row r="146" spans="1:19" ht="14.25" thickBot="1" x14ac:dyDescent="0.2">
      <c r="A146" s="1" t="s">
        <v>5</v>
      </c>
      <c r="B146" s="2">
        <f t="shared" si="15"/>
        <v>233</v>
      </c>
      <c r="C146" s="2"/>
      <c r="D146" s="2"/>
      <c r="E146" s="2">
        <f t="shared" si="14"/>
        <v>13</v>
      </c>
      <c r="F146" s="2">
        <f t="shared" si="14"/>
        <v>8</v>
      </c>
      <c r="G146" s="2">
        <f t="shared" si="14"/>
        <v>141</v>
      </c>
      <c r="H146" s="2">
        <f t="shared" si="14"/>
        <v>103</v>
      </c>
      <c r="I146" s="2">
        <f t="shared" si="14"/>
        <v>4</v>
      </c>
      <c r="J146" s="2">
        <f t="shared" si="14"/>
        <v>9</v>
      </c>
      <c r="K146" s="2">
        <f t="shared" si="14"/>
        <v>299</v>
      </c>
      <c r="L146" s="2">
        <f t="shared" si="14"/>
        <v>233</v>
      </c>
      <c r="M146" s="2">
        <f t="shared" si="14"/>
        <v>323</v>
      </c>
      <c r="N146" s="2">
        <f t="shared" si="14"/>
        <v>4</v>
      </c>
      <c r="O146" s="2">
        <f t="shared" si="14"/>
        <v>62</v>
      </c>
      <c r="P146" s="2">
        <f t="shared" ref="P146" si="20">P6+P26+P46+P66+P86+P106+P126</f>
        <v>7</v>
      </c>
      <c r="Q146" s="2"/>
      <c r="R146" s="2">
        <f t="shared" ref="R146:S146" si="21">R6+R26+R46+R66+R86+R106+R126</f>
        <v>0</v>
      </c>
      <c r="S146" s="2">
        <f t="shared" si="21"/>
        <v>0</v>
      </c>
    </row>
    <row r="147" spans="1:19" ht="14.25" thickBot="1" x14ac:dyDescent="0.2">
      <c r="A147" s="1" t="s">
        <v>6</v>
      </c>
      <c r="B147" s="2">
        <f t="shared" si="15"/>
        <v>180</v>
      </c>
      <c r="C147" s="2"/>
      <c r="D147" s="2"/>
      <c r="E147" s="2">
        <f t="shared" si="14"/>
        <v>0</v>
      </c>
      <c r="F147" s="2">
        <f t="shared" si="14"/>
        <v>0</v>
      </c>
      <c r="G147" s="2">
        <f t="shared" si="14"/>
        <v>180</v>
      </c>
      <c r="H147" s="2">
        <f t="shared" si="14"/>
        <v>126</v>
      </c>
      <c r="I147" s="2">
        <f t="shared" si="14"/>
        <v>0</v>
      </c>
      <c r="J147" s="2">
        <f t="shared" si="14"/>
        <v>0</v>
      </c>
      <c r="K147" s="2">
        <f t="shared" si="14"/>
        <v>936</v>
      </c>
      <c r="L147" s="2">
        <f t="shared" si="14"/>
        <v>126</v>
      </c>
      <c r="M147" s="2">
        <f t="shared" si="14"/>
        <v>1060</v>
      </c>
      <c r="N147" s="2">
        <f t="shared" si="14"/>
        <v>0</v>
      </c>
      <c r="O147" s="2">
        <f t="shared" si="14"/>
        <v>0</v>
      </c>
      <c r="P147" s="2">
        <f t="shared" ref="P147" si="22">P7+P27+P47+P67+P87+P107+P127</f>
        <v>0</v>
      </c>
      <c r="Q147" s="2"/>
      <c r="R147" s="2">
        <f t="shared" ref="R147:S147" si="23">R7+R27+R47+R67+R87+R107+R127</f>
        <v>0</v>
      </c>
      <c r="S147" s="2">
        <f t="shared" si="23"/>
        <v>0</v>
      </c>
    </row>
    <row r="148" spans="1:19" ht="14.25" thickBot="1" x14ac:dyDescent="0.2">
      <c r="A148" s="1" t="s">
        <v>7</v>
      </c>
      <c r="B148" s="2">
        <f t="shared" si="15"/>
        <v>206</v>
      </c>
      <c r="C148" s="2"/>
      <c r="D148" s="2"/>
      <c r="E148" s="2">
        <f t="shared" si="14"/>
        <v>13</v>
      </c>
      <c r="F148" s="2">
        <f t="shared" si="14"/>
        <v>9</v>
      </c>
      <c r="G148" s="2">
        <f t="shared" si="14"/>
        <v>178</v>
      </c>
      <c r="H148" s="2">
        <f t="shared" si="14"/>
        <v>34</v>
      </c>
      <c r="I148" s="2">
        <f t="shared" si="14"/>
        <v>7</v>
      </c>
      <c r="J148" s="2">
        <f t="shared" si="14"/>
        <v>9</v>
      </c>
      <c r="K148" s="2">
        <f t="shared" si="14"/>
        <v>984</v>
      </c>
      <c r="L148" s="2">
        <f t="shared" si="14"/>
        <v>46</v>
      </c>
      <c r="M148" s="2">
        <f t="shared" si="14"/>
        <v>897</v>
      </c>
      <c r="N148" s="2">
        <f t="shared" si="14"/>
        <v>25</v>
      </c>
      <c r="O148" s="2">
        <f t="shared" si="14"/>
        <v>18</v>
      </c>
      <c r="P148" s="2">
        <f t="shared" ref="P148" si="24">P8+P28+P48+P68+P88+P108+P128</f>
        <v>18</v>
      </c>
      <c r="Q148" s="2"/>
      <c r="R148" s="2">
        <f t="shared" ref="R148:S148" si="25">R8+R28+R48+R68+R88+R108+R128</f>
        <v>0</v>
      </c>
      <c r="S148" s="2">
        <f t="shared" si="25"/>
        <v>0</v>
      </c>
    </row>
    <row r="149" spans="1:19" ht="14.25" thickBot="1" x14ac:dyDescent="0.2">
      <c r="A149" s="1" t="s">
        <v>8</v>
      </c>
      <c r="B149" s="2">
        <f t="shared" si="15"/>
        <v>475</v>
      </c>
      <c r="C149" s="2"/>
      <c r="D149" s="2"/>
      <c r="E149" s="2">
        <f t="shared" si="14"/>
        <v>2</v>
      </c>
      <c r="F149" s="2">
        <f t="shared" si="14"/>
        <v>0</v>
      </c>
      <c r="G149" s="2">
        <f t="shared" si="14"/>
        <v>428</v>
      </c>
      <c r="H149" s="2">
        <f t="shared" si="14"/>
        <v>66</v>
      </c>
      <c r="I149" s="2">
        <f t="shared" si="14"/>
        <v>0</v>
      </c>
      <c r="J149" s="2">
        <f t="shared" si="14"/>
        <v>2</v>
      </c>
      <c r="K149" s="2">
        <f t="shared" si="14"/>
        <v>1348</v>
      </c>
      <c r="L149" s="2">
        <f t="shared" si="14"/>
        <v>126</v>
      </c>
      <c r="M149" s="2">
        <f t="shared" si="14"/>
        <v>1319</v>
      </c>
      <c r="N149" s="2">
        <f t="shared" si="14"/>
        <v>0</v>
      </c>
      <c r="O149" s="2">
        <f t="shared" si="14"/>
        <v>2</v>
      </c>
      <c r="P149" s="2">
        <f t="shared" ref="P149" si="26">P9+P29+P49+P69+P89+P109+P129</f>
        <v>0</v>
      </c>
      <c r="Q149" s="2"/>
      <c r="R149" s="2">
        <f t="shared" ref="R149:S149" si="27">R9+R29+R49+R69+R89+R109+R129</f>
        <v>0</v>
      </c>
      <c r="S149" s="2">
        <f t="shared" si="27"/>
        <v>0</v>
      </c>
    </row>
    <row r="150" spans="1:19" ht="14.25" thickBot="1" x14ac:dyDescent="0.2">
      <c r="A150" s="1" t="s">
        <v>9</v>
      </c>
      <c r="B150" s="2">
        <f t="shared" si="15"/>
        <v>353</v>
      </c>
      <c r="C150" s="2"/>
      <c r="D150" s="2"/>
      <c r="E150" s="2">
        <f t="shared" si="14"/>
        <v>11</v>
      </c>
      <c r="F150" s="2">
        <f t="shared" si="14"/>
        <v>0</v>
      </c>
      <c r="G150" s="2">
        <f t="shared" si="14"/>
        <v>277</v>
      </c>
      <c r="H150" s="2">
        <f t="shared" si="14"/>
        <v>79</v>
      </c>
      <c r="I150" s="2">
        <f t="shared" si="14"/>
        <v>1</v>
      </c>
      <c r="J150" s="2">
        <f t="shared" si="14"/>
        <v>10</v>
      </c>
      <c r="K150" s="2">
        <f t="shared" si="14"/>
        <v>582</v>
      </c>
      <c r="L150" s="2">
        <f t="shared" si="14"/>
        <v>136</v>
      </c>
      <c r="M150" s="2">
        <f t="shared" si="14"/>
        <v>584</v>
      </c>
      <c r="N150" s="2">
        <f t="shared" si="14"/>
        <v>1</v>
      </c>
      <c r="O150" s="2">
        <f t="shared" si="14"/>
        <v>18</v>
      </c>
      <c r="P150" s="2">
        <f t="shared" ref="P150" si="28">P10+P30+P50+P70+P90+P110+P130</f>
        <v>2</v>
      </c>
      <c r="Q150" s="2"/>
      <c r="R150" s="2">
        <f t="shared" ref="R150:S150" si="29">R10+R30+R50+R70+R90+R110+R130</f>
        <v>0</v>
      </c>
      <c r="S150" s="2">
        <f t="shared" si="29"/>
        <v>0</v>
      </c>
    </row>
    <row r="151" spans="1:19" ht="14.25" thickBot="1" x14ac:dyDescent="0.2">
      <c r="A151" s="1" t="s">
        <v>10</v>
      </c>
      <c r="B151" s="2">
        <f t="shared" si="15"/>
        <v>0</v>
      </c>
      <c r="C151" s="2"/>
      <c r="D151" s="2"/>
      <c r="E151" s="2">
        <f t="shared" si="14"/>
        <v>0</v>
      </c>
      <c r="F151" s="2">
        <f t="shared" si="14"/>
        <v>0</v>
      </c>
      <c r="G151" s="2">
        <f t="shared" si="14"/>
        <v>0</v>
      </c>
      <c r="H151" s="2">
        <f t="shared" si="14"/>
        <v>0</v>
      </c>
      <c r="I151" s="2">
        <f t="shared" si="14"/>
        <v>0</v>
      </c>
      <c r="J151" s="2">
        <f t="shared" si="14"/>
        <v>0</v>
      </c>
      <c r="K151" s="2">
        <f t="shared" si="14"/>
        <v>0</v>
      </c>
      <c r="L151" s="2">
        <f t="shared" si="14"/>
        <v>0</v>
      </c>
      <c r="M151" s="2">
        <f t="shared" si="14"/>
        <v>0</v>
      </c>
      <c r="N151" s="2">
        <f t="shared" si="14"/>
        <v>0</v>
      </c>
      <c r="O151" s="2">
        <f t="shared" si="14"/>
        <v>0</v>
      </c>
      <c r="P151" s="2">
        <f t="shared" ref="P151" si="30">P11+P31+P51+P71+P91+P111+P131</f>
        <v>0</v>
      </c>
      <c r="Q151" s="2"/>
      <c r="R151" s="2">
        <f t="shared" ref="R151:S151" si="31">R11+R31+R51+R71+R91+R111+R131</f>
        <v>0</v>
      </c>
      <c r="S151" s="2">
        <f t="shared" si="31"/>
        <v>0</v>
      </c>
    </row>
    <row r="152" spans="1:19" ht="14.25" thickBot="1" x14ac:dyDescent="0.2">
      <c r="A152" s="1" t="s">
        <v>11</v>
      </c>
      <c r="B152" s="2">
        <f t="shared" si="15"/>
        <v>263</v>
      </c>
      <c r="C152" s="2"/>
      <c r="D152" s="2"/>
      <c r="E152" s="2">
        <f t="shared" si="14"/>
        <v>1</v>
      </c>
      <c r="F152" s="2">
        <f t="shared" si="14"/>
        <v>1</v>
      </c>
      <c r="G152" s="2">
        <f t="shared" si="14"/>
        <v>241</v>
      </c>
      <c r="H152" s="2">
        <f t="shared" si="14"/>
        <v>22</v>
      </c>
      <c r="I152" s="2">
        <f t="shared" si="14"/>
        <v>0</v>
      </c>
      <c r="J152" s="2">
        <f t="shared" si="14"/>
        <v>1</v>
      </c>
      <c r="K152" s="2">
        <f t="shared" si="14"/>
        <v>324</v>
      </c>
      <c r="L152" s="2">
        <f t="shared" si="14"/>
        <v>165</v>
      </c>
      <c r="M152" s="2">
        <f t="shared" si="14"/>
        <v>341</v>
      </c>
      <c r="N152" s="2">
        <f t="shared" si="14"/>
        <v>0</v>
      </c>
      <c r="O152" s="2">
        <f t="shared" si="14"/>
        <v>1</v>
      </c>
      <c r="P152" s="2">
        <f t="shared" ref="P152" si="32">P12+P32+P52+P72+P92+P112+P132</f>
        <v>1</v>
      </c>
      <c r="Q152" s="2"/>
      <c r="R152" s="2">
        <f t="shared" ref="R152:S152" si="33">R12+R32+R52+R72+R92+R112+R132</f>
        <v>0</v>
      </c>
      <c r="S152" s="2">
        <f t="shared" si="33"/>
        <v>0</v>
      </c>
    </row>
    <row r="153" spans="1:19" ht="14.25" thickBot="1" x14ac:dyDescent="0.2">
      <c r="A153" s="1" t="s">
        <v>12</v>
      </c>
      <c r="B153" s="2">
        <f t="shared" si="15"/>
        <v>0</v>
      </c>
      <c r="C153" s="2"/>
      <c r="D153" s="2"/>
      <c r="E153" s="2">
        <f t="shared" si="14"/>
        <v>0</v>
      </c>
      <c r="F153" s="2">
        <f t="shared" si="14"/>
        <v>0</v>
      </c>
      <c r="G153" s="2">
        <f t="shared" si="14"/>
        <v>0</v>
      </c>
      <c r="H153" s="2">
        <f t="shared" si="14"/>
        <v>0</v>
      </c>
      <c r="I153" s="2">
        <f t="shared" si="14"/>
        <v>0</v>
      </c>
      <c r="J153" s="2">
        <f t="shared" si="14"/>
        <v>0</v>
      </c>
      <c r="K153" s="2">
        <f t="shared" si="14"/>
        <v>0</v>
      </c>
      <c r="L153" s="2">
        <f t="shared" si="14"/>
        <v>0</v>
      </c>
      <c r="M153" s="2">
        <f t="shared" si="14"/>
        <v>0</v>
      </c>
      <c r="N153" s="2">
        <f t="shared" si="14"/>
        <v>0</v>
      </c>
      <c r="O153" s="2">
        <f t="shared" si="14"/>
        <v>0</v>
      </c>
      <c r="P153" s="2">
        <f t="shared" ref="P153" si="34">P13+P33+P53+P73+P93+P113+P133</f>
        <v>0</v>
      </c>
      <c r="Q153" s="2"/>
      <c r="R153" s="2">
        <f t="shared" ref="R153:S153" si="35">R13+R33+R53+R73+R93+R113+R133</f>
        <v>0</v>
      </c>
      <c r="S153" s="2">
        <f t="shared" si="35"/>
        <v>0</v>
      </c>
    </row>
    <row r="154" spans="1:19" ht="14.25" thickBot="1" x14ac:dyDescent="0.2">
      <c r="A154" s="3" t="s">
        <v>0</v>
      </c>
      <c r="B154" s="4">
        <f t="shared" ref="B154" si="36">SUM(B143:B153)</f>
        <v>1913</v>
      </c>
      <c r="C154" s="4"/>
      <c r="D154" s="4"/>
      <c r="E154" s="4">
        <f>SUM(E143:E153)</f>
        <v>54</v>
      </c>
      <c r="F154" s="4">
        <f t="shared" ref="F154:P154" si="37">SUM(F143:F153)</f>
        <v>21</v>
      </c>
      <c r="G154" s="4">
        <f t="shared" si="37"/>
        <v>1637</v>
      </c>
      <c r="H154" s="4">
        <f t="shared" si="37"/>
        <v>443</v>
      </c>
      <c r="I154" s="4">
        <f t="shared" si="37"/>
        <v>26</v>
      </c>
      <c r="J154" s="4">
        <f t="shared" si="37"/>
        <v>32</v>
      </c>
      <c r="K154" s="4">
        <f t="shared" si="37"/>
        <v>5788</v>
      </c>
      <c r="L154" s="4">
        <f t="shared" si="37"/>
        <v>870</v>
      </c>
      <c r="M154" s="4">
        <f t="shared" si="37"/>
        <v>5839</v>
      </c>
      <c r="N154" s="4">
        <f t="shared" si="37"/>
        <v>86</v>
      </c>
      <c r="O154" s="4">
        <f t="shared" si="37"/>
        <v>103</v>
      </c>
      <c r="P154" s="4">
        <f t="shared" si="37"/>
        <v>75</v>
      </c>
      <c r="Q154" s="4"/>
      <c r="R154" s="4">
        <f t="shared" ref="R154:S154" si="38">SUM(R143:R153)</f>
        <v>0</v>
      </c>
      <c r="S154" s="4">
        <f t="shared" si="38"/>
        <v>0</v>
      </c>
    </row>
    <row r="161" spans="1:19" x14ac:dyDescent="0.15">
      <c r="A161" s="108" t="s">
        <v>1</v>
      </c>
      <c r="B161" s="112" t="s">
        <v>85</v>
      </c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</row>
    <row r="162" spans="1:19" s="55" customFormat="1" ht="27" x14ac:dyDescent="0.15">
      <c r="A162" s="108"/>
      <c r="B162" s="54" t="s">
        <v>14</v>
      </c>
      <c r="C162" s="56" t="s">
        <v>33</v>
      </c>
      <c r="D162" s="57" t="s">
        <v>86</v>
      </c>
      <c r="E162" s="57"/>
      <c r="F162" s="57" t="s">
        <v>87</v>
      </c>
      <c r="G162" s="57" t="s">
        <v>88</v>
      </c>
      <c r="H162" s="57" t="s">
        <v>89</v>
      </c>
      <c r="I162" s="57" t="s">
        <v>90</v>
      </c>
      <c r="J162" s="57" t="s">
        <v>91</v>
      </c>
      <c r="K162" s="57" t="s">
        <v>92</v>
      </c>
      <c r="M162" s="55" t="s">
        <v>93</v>
      </c>
      <c r="N162" s="111" t="s">
        <v>99</v>
      </c>
      <c r="O162" s="111"/>
      <c r="P162" s="111"/>
      <c r="Q162" s="111"/>
      <c r="R162" s="111"/>
      <c r="S162" s="111"/>
    </row>
    <row r="163" spans="1:19" ht="14.25" thickBot="1" x14ac:dyDescent="0.2">
      <c r="A163" s="1" t="s">
        <v>2</v>
      </c>
      <c r="B163" s="2">
        <f>E143</f>
        <v>0</v>
      </c>
      <c r="C163" s="58">
        <f>F143</f>
        <v>0</v>
      </c>
      <c r="D163" s="60">
        <f>B163-C163</f>
        <v>0</v>
      </c>
      <c r="E163" s="61"/>
      <c r="F163" s="62"/>
      <c r="G163" s="62"/>
      <c r="H163" s="62"/>
      <c r="I163" s="62"/>
      <c r="J163" s="62"/>
      <c r="K163" s="62"/>
      <c r="M163" s="53" t="s">
        <v>94</v>
      </c>
      <c r="N163" s="111" t="s">
        <v>100</v>
      </c>
      <c r="O163" s="111"/>
      <c r="P163" s="111"/>
      <c r="Q163" s="111"/>
      <c r="R163" s="111"/>
      <c r="S163" s="111"/>
    </row>
    <row r="164" spans="1:19" ht="14.25" thickBot="1" x14ac:dyDescent="0.2">
      <c r="A164" s="1" t="s">
        <v>3</v>
      </c>
      <c r="B164" s="2">
        <f t="shared" ref="B164:B173" si="39">E144</f>
        <v>14</v>
      </c>
      <c r="C164" s="58">
        <f t="shared" ref="C164:C173" si="40">F144</f>
        <v>3</v>
      </c>
      <c r="D164" s="60">
        <f t="shared" ref="D164:D173" si="41">B164-C164</f>
        <v>11</v>
      </c>
      <c r="E164" s="61"/>
      <c r="F164" s="62">
        <v>11</v>
      </c>
      <c r="G164" s="62"/>
      <c r="H164" s="62"/>
      <c r="I164" s="62"/>
      <c r="J164" s="62"/>
      <c r="K164" s="62"/>
      <c r="M164" s="53" t="s">
        <v>95</v>
      </c>
      <c r="N164" s="111"/>
      <c r="O164" s="111"/>
      <c r="P164" s="111"/>
      <c r="Q164" s="111"/>
      <c r="R164" s="111"/>
      <c r="S164" s="111"/>
    </row>
    <row r="165" spans="1:19" ht="14.25" thickBot="1" x14ac:dyDescent="0.2">
      <c r="A165" s="1" t="s">
        <v>4</v>
      </c>
      <c r="B165" s="2">
        <f t="shared" si="39"/>
        <v>0</v>
      </c>
      <c r="C165" s="58">
        <f t="shared" si="40"/>
        <v>0</v>
      </c>
      <c r="D165" s="60">
        <f t="shared" si="41"/>
        <v>0</v>
      </c>
      <c r="E165" s="61"/>
      <c r="F165" s="62"/>
      <c r="G165" s="62"/>
      <c r="H165" s="62"/>
      <c r="I165" s="62"/>
      <c r="J165" s="62"/>
      <c r="K165" s="62"/>
      <c r="M165" s="53" t="s">
        <v>96</v>
      </c>
      <c r="N165" s="111"/>
      <c r="O165" s="111"/>
      <c r="P165" s="111"/>
      <c r="Q165" s="111"/>
      <c r="R165" s="111"/>
      <c r="S165" s="111"/>
    </row>
    <row r="166" spans="1:19" ht="14.25" thickBot="1" x14ac:dyDescent="0.2">
      <c r="A166" s="1" t="s">
        <v>5</v>
      </c>
      <c r="B166" s="2">
        <f t="shared" si="39"/>
        <v>13</v>
      </c>
      <c r="C166" s="58">
        <f t="shared" si="40"/>
        <v>8</v>
      </c>
      <c r="D166" s="60">
        <f t="shared" si="41"/>
        <v>5</v>
      </c>
      <c r="E166" s="61"/>
      <c r="F166" s="62"/>
      <c r="G166" s="62">
        <v>5</v>
      </c>
      <c r="H166" s="62"/>
      <c r="I166" s="62"/>
      <c r="J166" s="62"/>
      <c r="K166" s="62"/>
      <c r="M166" s="53" t="s">
        <v>97</v>
      </c>
      <c r="N166" s="111"/>
      <c r="O166" s="111"/>
      <c r="P166" s="111"/>
      <c r="Q166" s="111"/>
      <c r="R166" s="111"/>
      <c r="S166" s="111"/>
    </row>
    <row r="167" spans="1:19" ht="14.25" thickBot="1" x14ac:dyDescent="0.2">
      <c r="A167" s="1" t="s">
        <v>6</v>
      </c>
      <c r="B167" s="2">
        <f t="shared" si="39"/>
        <v>0</v>
      </c>
      <c r="C167" s="58">
        <f t="shared" si="40"/>
        <v>0</v>
      </c>
      <c r="D167" s="60">
        <f t="shared" si="41"/>
        <v>0</v>
      </c>
      <c r="E167" s="61"/>
      <c r="F167" s="62"/>
      <c r="G167" s="62"/>
      <c r="H167" s="62"/>
      <c r="I167" s="62"/>
      <c r="J167" s="62"/>
      <c r="K167" s="62"/>
      <c r="M167" s="53" t="s">
        <v>98</v>
      </c>
      <c r="N167" s="111"/>
      <c r="O167" s="111"/>
      <c r="P167" s="111"/>
      <c r="Q167" s="111"/>
      <c r="R167" s="111"/>
      <c r="S167" s="111"/>
    </row>
    <row r="168" spans="1:19" ht="14.25" thickBot="1" x14ac:dyDescent="0.2">
      <c r="A168" s="1" t="s">
        <v>7</v>
      </c>
      <c r="B168" s="2">
        <f t="shared" si="39"/>
        <v>13</v>
      </c>
      <c r="C168" s="58">
        <f t="shared" si="40"/>
        <v>9</v>
      </c>
      <c r="D168" s="60">
        <f t="shared" si="41"/>
        <v>4</v>
      </c>
      <c r="E168" s="61"/>
      <c r="F168" s="62">
        <v>4</v>
      </c>
      <c r="G168" s="62"/>
      <c r="H168" s="62"/>
      <c r="I168" s="62"/>
      <c r="J168" s="62"/>
      <c r="K168" s="62"/>
    </row>
    <row r="169" spans="1:19" ht="14.25" thickBot="1" x14ac:dyDescent="0.2">
      <c r="A169" s="1" t="s">
        <v>8</v>
      </c>
      <c r="B169" s="2">
        <f t="shared" si="39"/>
        <v>2</v>
      </c>
      <c r="C169" s="58">
        <f t="shared" si="40"/>
        <v>0</v>
      </c>
      <c r="D169" s="60">
        <f t="shared" si="41"/>
        <v>2</v>
      </c>
      <c r="E169" s="61"/>
      <c r="F169" s="62"/>
      <c r="G169" s="62">
        <v>2</v>
      </c>
      <c r="H169" s="62"/>
      <c r="I169" s="62"/>
      <c r="J169" s="62"/>
      <c r="K169" s="62"/>
    </row>
    <row r="170" spans="1:19" ht="14.25" thickBot="1" x14ac:dyDescent="0.2">
      <c r="A170" s="1" t="s">
        <v>9</v>
      </c>
      <c r="B170" s="2">
        <f t="shared" si="39"/>
        <v>11</v>
      </c>
      <c r="C170" s="58">
        <f t="shared" si="40"/>
        <v>0</v>
      </c>
      <c r="D170" s="60">
        <f t="shared" si="41"/>
        <v>11</v>
      </c>
      <c r="E170" s="61"/>
      <c r="F170" s="62">
        <v>1</v>
      </c>
      <c r="G170" s="62">
        <v>10</v>
      </c>
      <c r="H170" s="62"/>
      <c r="I170" s="62"/>
      <c r="J170" s="62"/>
      <c r="K170" s="62"/>
    </row>
    <row r="171" spans="1:19" ht="14.25" thickBot="1" x14ac:dyDescent="0.2">
      <c r="A171" s="1" t="s">
        <v>10</v>
      </c>
      <c r="B171" s="2">
        <f t="shared" si="39"/>
        <v>0</v>
      </c>
      <c r="C171" s="58">
        <f t="shared" si="40"/>
        <v>0</v>
      </c>
      <c r="D171" s="60">
        <f t="shared" si="41"/>
        <v>0</v>
      </c>
      <c r="E171" s="61"/>
      <c r="F171" s="62"/>
      <c r="G171" s="62"/>
      <c r="H171" s="62"/>
      <c r="I171" s="62"/>
      <c r="J171" s="62"/>
      <c r="K171" s="62"/>
    </row>
    <row r="172" spans="1:19" ht="14.25" thickBot="1" x14ac:dyDescent="0.2">
      <c r="A172" s="1" t="s">
        <v>11</v>
      </c>
      <c r="B172" s="2">
        <f t="shared" si="39"/>
        <v>1</v>
      </c>
      <c r="C172" s="58">
        <f t="shared" si="40"/>
        <v>1</v>
      </c>
      <c r="D172" s="60">
        <f t="shared" si="41"/>
        <v>0</v>
      </c>
      <c r="E172" s="61"/>
      <c r="F172" s="62"/>
      <c r="G172" s="62"/>
      <c r="H172" s="62"/>
      <c r="I172" s="62"/>
      <c r="J172" s="62"/>
      <c r="K172" s="62"/>
    </row>
    <row r="173" spans="1:19" ht="14.25" thickBot="1" x14ac:dyDescent="0.2">
      <c r="A173" s="1" t="s">
        <v>12</v>
      </c>
      <c r="B173" s="2">
        <f t="shared" si="39"/>
        <v>0</v>
      </c>
      <c r="C173" s="58">
        <f t="shared" si="40"/>
        <v>0</v>
      </c>
      <c r="D173" s="60">
        <f t="shared" si="41"/>
        <v>0</v>
      </c>
      <c r="E173" s="61"/>
      <c r="F173" s="62"/>
      <c r="G173" s="62"/>
      <c r="H173" s="62"/>
      <c r="I173" s="62"/>
      <c r="J173" s="62"/>
      <c r="K173" s="62"/>
    </row>
    <row r="174" spans="1:19" ht="14.25" thickBot="1" x14ac:dyDescent="0.2">
      <c r="A174" s="3" t="s">
        <v>0</v>
      </c>
      <c r="B174" s="4">
        <f>SUM(B163:B173)</f>
        <v>54</v>
      </c>
      <c r="C174" s="59">
        <f t="shared" ref="C174:K174" si="42">SUM(C163:C173)</f>
        <v>21</v>
      </c>
      <c r="D174" s="29">
        <f t="shared" si="42"/>
        <v>33</v>
      </c>
      <c r="E174" s="29"/>
      <c r="F174" s="29">
        <f t="shared" si="42"/>
        <v>16</v>
      </c>
      <c r="G174" s="29">
        <f t="shared" si="42"/>
        <v>17</v>
      </c>
      <c r="H174" s="29">
        <f t="shared" si="42"/>
        <v>0</v>
      </c>
      <c r="I174" s="29">
        <f t="shared" si="42"/>
        <v>0</v>
      </c>
      <c r="J174" s="29">
        <f t="shared" si="42"/>
        <v>0</v>
      </c>
      <c r="K174" s="29">
        <f t="shared" si="42"/>
        <v>0</v>
      </c>
    </row>
  </sheetData>
  <mergeCells count="24">
    <mergeCell ref="A141:A142"/>
    <mergeCell ref="B141:S141"/>
    <mergeCell ref="A1:A2"/>
    <mergeCell ref="B1:R1"/>
    <mergeCell ref="A21:A22"/>
    <mergeCell ref="B21:R21"/>
    <mergeCell ref="A41:A42"/>
    <mergeCell ref="B41:R41"/>
    <mergeCell ref="A121:A122"/>
    <mergeCell ref="B121:R121"/>
    <mergeCell ref="A61:A62"/>
    <mergeCell ref="B61:R61"/>
    <mergeCell ref="A81:A82"/>
    <mergeCell ref="B81:R81"/>
    <mergeCell ref="A101:A102"/>
    <mergeCell ref="B101:R101"/>
    <mergeCell ref="N165:S165"/>
    <mergeCell ref="N166:S166"/>
    <mergeCell ref="N167:S167"/>
    <mergeCell ref="A161:A162"/>
    <mergeCell ref="B161:S161"/>
    <mergeCell ref="N162:S162"/>
    <mergeCell ref="N163:S163"/>
    <mergeCell ref="N164:S164"/>
  </mergeCells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S174"/>
  <sheetViews>
    <sheetView topLeftCell="B160" workbookViewId="0">
      <selection activeCell="H115" sqref="H115"/>
    </sheetView>
  </sheetViews>
  <sheetFormatPr defaultRowHeight="13.5" x14ac:dyDescent="0.15"/>
  <sheetData>
    <row r="1" spans="1:19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9" ht="27" x14ac:dyDescent="0.15">
      <c r="A2" s="108"/>
      <c r="B2" s="6" t="s">
        <v>13</v>
      </c>
      <c r="C2" s="6"/>
      <c r="D2" s="6"/>
      <c r="E2" s="7" t="s">
        <v>14</v>
      </c>
      <c r="F2" s="7" t="s">
        <v>33</v>
      </c>
      <c r="G2" s="7" t="s">
        <v>15</v>
      </c>
      <c r="H2" s="7" t="s">
        <v>16</v>
      </c>
      <c r="I2" s="7" t="s">
        <v>17</v>
      </c>
      <c r="J2" s="7" t="s">
        <v>18</v>
      </c>
      <c r="K2" s="7" t="s">
        <v>20</v>
      </c>
      <c r="L2" s="7" t="s">
        <v>19</v>
      </c>
      <c r="M2" s="7" t="s">
        <v>21</v>
      </c>
      <c r="N2" s="7" t="s">
        <v>22</v>
      </c>
      <c r="O2" s="7" t="s">
        <v>23</v>
      </c>
      <c r="P2" s="7" t="s">
        <v>24</v>
      </c>
      <c r="Q2" s="7"/>
      <c r="R2" s="7" t="s">
        <v>25</v>
      </c>
      <c r="S2" s="7" t="s">
        <v>26</v>
      </c>
    </row>
    <row r="3" spans="1:19" ht="14.25" thickBot="1" x14ac:dyDescent="0.2">
      <c r="A3" s="1" t="s">
        <v>2</v>
      </c>
      <c r="B3" s="2">
        <f>'[12]100%'!D$500</f>
        <v>1</v>
      </c>
      <c r="C3" s="2"/>
      <c r="D3" s="2"/>
      <c r="E3" s="2">
        <f>'[12]100%'!G$500</f>
        <v>1</v>
      </c>
      <c r="F3" s="2">
        <f>'[12]100%'!H$500</f>
        <v>0</v>
      </c>
      <c r="G3" s="2">
        <f>'[12]100%'!I$500</f>
        <v>0</v>
      </c>
      <c r="H3" s="2">
        <f>'[12]100%'!J$500</f>
        <v>1</v>
      </c>
      <c r="I3" s="2">
        <f>'[12]100%'!K$500</f>
        <v>0</v>
      </c>
      <c r="J3" s="2">
        <f>'[12]100%'!L$500</f>
        <v>1</v>
      </c>
      <c r="K3" s="2">
        <f>'[12]100%'!M$500</f>
        <v>0</v>
      </c>
      <c r="L3" s="2">
        <f>'[12]100%'!N$500</f>
        <v>1</v>
      </c>
      <c r="M3" s="2">
        <f>'[12]100%'!O$500</f>
        <v>0</v>
      </c>
      <c r="N3" s="2">
        <f>'[12]100%'!P$500</f>
        <v>0</v>
      </c>
      <c r="O3" s="2">
        <f>'[12]100%'!Q$500</f>
        <v>1</v>
      </c>
      <c r="P3" s="2">
        <f>'[12]100%'!R$500</f>
        <v>0</v>
      </c>
      <c r="Q3" s="2"/>
      <c r="R3" s="2">
        <f>'[12]100%'!T$500</f>
        <v>0</v>
      </c>
      <c r="S3" s="2">
        <f>'[12]100%'!U$500</f>
        <v>0</v>
      </c>
    </row>
    <row r="4" spans="1:19" ht="14.25" thickBot="1" x14ac:dyDescent="0.2">
      <c r="A4" s="1" t="s">
        <v>3</v>
      </c>
      <c r="B4" s="2">
        <f>'[13]100%'!D$500</f>
        <v>6</v>
      </c>
      <c r="C4" s="2"/>
      <c r="D4" s="2"/>
      <c r="E4" s="2">
        <f>'[13]100%'!G$500</f>
        <v>4</v>
      </c>
      <c r="F4" s="2">
        <f>'[13]100%'!H$500</f>
        <v>0</v>
      </c>
      <c r="G4" s="2">
        <f>'[13]100%'!I$500</f>
        <v>2</v>
      </c>
      <c r="H4" s="2">
        <f>'[13]100%'!J$500</f>
        <v>4</v>
      </c>
      <c r="I4" s="2">
        <f>'[13]100%'!K$500</f>
        <v>2</v>
      </c>
      <c r="J4" s="2">
        <f>'[13]100%'!L$500</f>
        <v>2</v>
      </c>
      <c r="K4" s="2">
        <f>'[13]100%'!M$500</f>
        <v>11</v>
      </c>
      <c r="L4" s="2">
        <f>'[13]100%'!N$500</f>
        <v>3</v>
      </c>
      <c r="M4" s="2">
        <f>'[13]100%'!O$500</f>
        <v>0</v>
      </c>
      <c r="N4" s="2">
        <f>'[13]100%'!P$500</f>
        <v>11</v>
      </c>
      <c r="O4" s="2">
        <f>'[13]100%'!Q$500</f>
        <v>2</v>
      </c>
      <c r="P4" s="2">
        <f>'[13]100%'!R$500</f>
        <v>0</v>
      </c>
      <c r="Q4" s="2"/>
      <c r="R4" s="2">
        <f>'[13]100%'!T$500</f>
        <v>0</v>
      </c>
      <c r="S4" s="2">
        <f>'[13]100%'!U$500</f>
        <v>0</v>
      </c>
    </row>
    <row r="5" spans="1:19" ht="14.25" thickBot="1" x14ac:dyDescent="0.2">
      <c r="A5" s="1" t="s">
        <v>4</v>
      </c>
      <c r="B5" s="2">
        <f>'[14]100%'!D$500</f>
        <v>0</v>
      </c>
      <c r="C5" s="2"/>
      <c r="D5" s="2"/>
      <c r="E5" s="2">
        <f>'[14]100%'!G$500</f>
        <v>0</v>
      </c>
      <c r="F5" s="2">
        <f>'[14]100%'!H$500</f>
        <v>0</v>
      </c>
      <c r="G5" s="2">
        <f>'[14]100%'!I$500</f>
        <v>0</v>
      </c>
      <c r="H5" s="2">
        <f>'[14]100%'!J$500</f>
        <v>0</v>
      </c>
      <c r="I5" s="2">
        <f>'[14]100%'!K$500</f>
        <v>0</v>
      </c>
      <c r="J5" s="2">
        <f>'[14]100%'!L$500</f>
        <v>0</v>
      </c>
      <c r="K5" s="2">
        <f>'[14]100%'!M$500</f>
        <v>0</v>
      </c>
      <c r="L5" s="2">
        <f>'[14]100%'!N$500</f>
        <v>0</v>
      </c>
      <c r="M5" s="2">
        <f>'[14]100%'!O$500</f>
        <v>0</v>
      </c>
      <c r="N5" s="2">
        <f>'[14]100%'!P$500</f>
        <v>0</v>
      </c>
      <c r="O5" s="2">
        <f>'[14]100%'!Q$500</f>
        <v>0</v>
      </c>
      <c r="P5" s="2">
        <f>'[14]100%'!R$500</f>
        <v>0</v>
      </c>
      <c r="Q5" s="2"/>
      <c r="R5" s="2">
        <f>'[14]100%'!T$500</f>
        <v>0</v>
      </c>
      <c r="S5" s="2">
        <f>'[14]100%'!U$500</f>
        <v>0</v>
      </c>
    </row>
    <row r="6" spans="1:19" ht="14.25" thickBot="1" x14ac:dyDescent="0.2">
      <c r="A6" s="1" t="s">
        <v>5</v>
      </c>
      <c r="B6" s="2">
        <f>'[15]100%'!D$500</f>
        <v>10</v>
      </c>
      <c r="C6" s="2"/>
      <c r="D6" s="2"/>
      <c r="E6" s="2">
        <f>'[15]100%'!G$500</f>
        <v>8</v>
      </c>
      <c r="F6" s="2">
        <f>'[15]100%'!H$500</f>
        <v>0</v>
      </c>
      <c r="G6" s="2">
        <f>'[15]100%'!I$500</f>
        <v>8</v>
      </c>
      <c r="H6" s="2">
        <f>'[15]100%'!J$500</f>
        <v>2</v>
      </c>
      <c r="I6" s="2">
        <f>'[15]100%'!K$500</f>
        <v>8</v>
      </c>
      <c r="J6" s="2">
        <f>'[15]100%'!L$500</f>
        <v>0</v>
      </c>
      <c r="K6" s="2">
        <f>'[15]100%'!M$500</f>
        <v>8</v>
      </c>
      <c r="L6" s="2">
        <f>'[15]100%'!N$500</f>
        <v>0</v>
      </c>
      <c r="M6" s="2">
        <f>'[15]100%'!O$500</f>
        <v>0</v>
      </c>
      <c r="N6" s="2">
        <f>'[15]100%'!P$500</f>
        <v>8</v>
      </c>
      <c r="O6" s="2">
        <f>'[15]100%'!Q$500</f>
        <v>0</v>
      </c>
      <c r="P6" s="2">
        <f>'[15]100%'!R$500</f>
        <v>0</v>
      </c>
      <c r="Q6" s="2"/>
      <c r="R6" s="2">
        <f>'[15]100%'!T$500</f>
        <v>0</v>
      </c>
      <c r="S6" s="2">
        <f>'[15]100%'!U$500</f>
        <v>0</v>
      </c>
    </row>
    <row r="7" spans="1:19" ht="14.25" thickBot="1" x14ac:dyDescent="0.2">
      <c r="A7" s="1" t="s">
        <v>6</v>
      </c>
      <c r="B7" s="2">
        <f>'[16]100%'!D$500</f>
        <v>0</v>
      </c>
      <c r="C7" s="2"/>
      <c r="D7" s="2"/>
      <c r="E7" s="2">
        <f>'[16]100%'!G$500</f>
        <v>0</v>
      </c>
      <c r="F7" s="2">
        <f>'[16]100%'!H$500</f>
        <v>0</v>
      </c>
      <c r="G7" s="2">
        <f>'[16]100%'!I$500</f>
        <v>0</v>
      </c>
      <c r="H7" s="2">
        <f>'[16]100%'!J$500</f>
        <v>0</v>
      </c>
      <c r="I7" s="2">
        <f>'[16]100%'!K$500</f>
        <v>0</v>
      </c>
      <c r="J7" s="2">
        <f>'[16]100%'!L$500</f>
        <v>0</v>
      </c>
      <c r="K7" s="2">
        <f>'[16]100%'!M$500</f>
        <v>0</v>
      </c>
      <c r="L7" s="2">
        <f>'[16]100%'!N$500</f>
        <v>0</v>
      </c>
      <c r="M7" s="2">
        <f>'[16]100%'!O$500</f>
        <v>0</v>
      </c>
      <c r="N7" s="2">
        <f>'[16]100%'!P$500</f>
        <v>0</v>
      </c>
      <c r="O7" s="2">
        <f>'[16]100%'!Q$500</f>
        <v>0</v>
      </c>
      <c r="P7" s="2">
        <f>'[16]100%'!R$500</f>
        <v>0</v>
      </c>
      <c r="Q7" s="2"/>
      <c r="R7" s="2">
        <f>'[16]100%'!T$500</f>
        <v>0</v>
      </c>
      <c r="S7" s="2">
        <f>'[16]100%'!U$500</f>
        <v>0</v>
      </c>
    </row>
    <row r="8" spans="1:19" ht="14.25" thickBot="1" x14ac:dyDescent="0.2">
      <c r="A8" s="1" t="s">
        <v>7</v>
      </c>
      <c r="B8" s="2">
        <f>'[17]100%'!D$500</f>
        <v>19</v>
      </c>
      <c r="C8" s="2"/>
      <c r="D8" s="2"/>
      <c r="E8" s="2">
        <f>'[17]100%'!G$500</f>
        <v>19</v>
      </c>
      <c r="F8" s="2">
        <f>'[17]100%'!H$500</f>
        <v>0</v>
      </c>
      <c r="G8" s="2">
        <f>'[17]100%'!I$500</f>
        <v>9</v>
      </c>
      <c r="H8" s="2">
        <f>'[17]100%'!J$500</f>
        <v>10</v>
      </c>
      <c r="I8" s="2">
        <f>'[17]100%'!K$500</f>
        <v>9</v>
      </c>
      <c r="J8" s="2">
        <f>'[17]100%'!L$500</f>
        <v>10</v>
      </c>
      <c r="K8" s="2">
        <f>'[17]100%'!M$500</f>
        <v>50</v>
      </c>
      <c r="L8" s="2">
        <f>'[17]100%'!N$500</f>
        <v>10</v>
      </c>
      <c r="M8" s="2">
        <f>'[17]100%'!O$500</f>
        <v>0</v>
      </c>
      <c r="N8" s="2">
        <f>'[17]100%'!P$500</f>
        <v>50</v>
      </c>
      <c r="O8" s="2">
        <f>'[17]100%'!Q$500</f>
        <v>10</v>
      </c>
      <c r="P8" s="2">
        <f>'[17]100%'!R$500</f>
        <v>0</v>
      </c>
      <c r="Q8" s="2"/>
      <c r="R8" s="2">
        <f>'[17]100%'!T$500</f>
        <v>0</v>
      </c>
      <c r="S8" s="2">
        <f>'[17]100%'!U$500</f>
        <v>0</v>
      </c>
    </row>
    <row r="9" spans="1:19" ht="14.25" thickBot="1" x14ac:dyDescent="0.2">
      <c r="A9" s="1" t="s">
        <v>8</v>
      </c>
      <c r="B9" s="2">
        <f>'[18]100%'!D$500</f>
        <v>0</v>
      </c>
      <c r="C9" s="2"/>
      <c r="D9" s="2"/>
      <c r="E9" s="2">
        <f>'[18]100%'!G$500</f>
        <v>0</v>
      </c>
      <c r="F9" s="2">
        <f>'[18]100%'!H$500</f>
        <v>0</v>
      </c>
      <c r="G9" s="2">
        <f>'[18]100%'!I$500</f>
        <v>0</v>
      </c>
      <c r="H9" s="2">
        <f>'[18]100%'!J$500</f>
        <v>0</v>
      </c>
      <c r="I9" s="2">
        <f>'[18]100%'!K$500</f>
        <v>0</v>
      </c>
      <c r="J9" s="2">
        <f>'[18]100%'!L$500</f>
        <v>0</v>
      </c>
      <c r="K9" s="2">
        <f>'[18]100%'!M$500</f>
        <v>0</v>
      </c>
      <c r="L9" s="2">
        <f>'[18]100%'!N$500</f>
        <v>0</v>
      </c>
      <c r="M9" s="2">
        <f>'[18]100%'!O$500</f>
        <v>0</v>
      </c>
      <c r="N9" s="2">
        <f>'[18]100%'!P$500</f>
        <v>0</v>
      </c>
      <c r="O9" s="2">
        <f>'[18]100%'!Q$500</f>
        <v>0</v>
      </c>
      <c r="P9" s="2">
        <f>'[18]100%'!R$500</f>
        <v>0</v>
      </c>
      <c r="Q9" s="2"/>
      <c r="R9" s="2">
        <f>'[18]100%'!T$500</f>
        <v>0</v>
      </c>
      <c r="S9" s="2">
        <f>'[18]100%'!U$500</f>
        <v>0</v>
      </c>
    </row>
    <row r="10" spans="1:19" ht="14.25" thickBot="1" x14ac:dyDescent="0.2">
      <c r="A10" s="1" t="s">
        <v>9</v>
      </c>
      <c r="B10" s="2">
        <f>'[19]100%'!D$500</f>
        <v>3</v>
      </c>
      <c r="C10" s="2"/>
      <c r="D10" s="2"/>
      <c r="E10" s="2">
        <f>'[19]100%'!G$500</f>
        <v>3</v>
      </c>
      <c r="F10" s="2">
        <f>'[19]100%'!H$500</f>
        <v>0</v>
      </c>
      <c r="G10" s="2">
        <f>'[19]100%'!I$500</f>
        <v>2</v>
      </c>
      <c r="H10" s="2">
        <f>'[19]100%'!J$500</f>
        <v>1</v>
      </c>
      <c r="I10" s="2">
        <f>'[19]100%'!K$500</f>
        <v>2</v>
      </c>
      <c r="J10" s="2">
        <f>'[19]100%'!L$500</f>
        <v>1</v>
      </c>
      <c r="K10" s="2">
        <f>'[19]100%'!M$500</f>
        <v>6</v>
      </c>
      <c r="L10" s="2">
        <f>'[19]100%'!N$500</f>
        <v>4</v>
      </c>
      <c r="M10" s="2">
        <f>'[19]100%'!O$500</f>
        <v>0</v>
      </c>
      <c r="N10" s="2">
        <f>'[19]100%'!P$500</f>
        <v>6</v>
      </c>
      <c r="O10" s="2">
        <f>'[19]100%'!Q$500</f>
        <v>4</v>
      </c>
      <c r="P10" s="2">
        <f>'[19]100%'!R$500</f>
        <v>0</v>
      </c>
      <c r="Q10" s="2"/>
      <c r="R10" s="2">
        <f>'[19]100%'!T$500</f>
        <v>0</v>
      </c>
      <c r="S10" s="2">
        <f>'[19]100%'!U$500</f>
        <v>0</v>
      </c>
    </row>
    <row r="11" spans="1:19" ht="14.25" thickBot="1" x14ac:dyDescent="0.2">
      <c r="A11" s="1" t="s">
        <v>10</v>
      </c>
      <c r="B11" s="2">
        <f>'[20]100%'!D$500</f>
        <v>0</v>
      </c>
      <c r="C11" s="2"/>
      <c r="D11" s="2"/>
      <c r="E11" s="2">
        <f>'[20]100%'!G$500</f>
        <v>0</v>
      </c>
      <c r="F11" s="2">
        <f>'[20]100%'!H$500</f>
        <v>0</v>
      </c>
      <c r="G11" s="2">
        <f>'[20]100%'!I$500</f>
        <v>0</v>
      </c>
      <c r="H11" s="2">
        <f>'[20]100%'!J$500</f>
        <v>0</v>
      </c>
      <c r="I11" s="2">
        <f>'[20]100%'!K$500</f>
        <v>0</v>
      </c>
      <c r="J11" s="2">
        <f>'[20]100%'!L$500</f>
        <v>0</v>
      </c>
      <c r="K11" s="2">
        <f>'[20]100%'!M$500</f>
        <v>0</v>
      </c>
      <c r="L11" s="2">
        <f>'[20]100%'!N$500</f>
        <v>0</v>
      </c>
      <c r="M11" s="2">
        <f>'[20]100%'!O$500</f>
        <v>0</v>
      </c>
      <c r="N11" s="2">
        <f>'[20]100%'!P$500</f>
        <v>0</v>
      </c>
      <c r="O11" s="2">
        <f>'[20]100%'!Q$500</f>
        <v>0</v>
      </c>
      <c r="P11" s="2">
        <f>'[20]100%'!R$500</f>
        <v>0</v>
      </c>
      <c r="Q11" s="2"/>
      <c r="R11" s="2">
        <f>'[20]100%'!T$500</f>
        <v>0</v>
      </c>
      <c r="S11" s="2">
        <f>'[20]100%'!U$500</f>
        <v>0</v>
      </c>
    </row>
    <row r="12" spans="1:19" ht="14.25" thickBot="1" x14ac:dyDescent="0.2">
      <c r="A12" s="1" t="s">
        <v>11</v>
      </c>
      <c r="B12" s="2">
        <f>'[21]100%'!D$500</f>
        <v>2</v>
      </c>
      <c r="C12" s="2"/>
      <c r="D12" s="2"/>
      <c r="E12" s="2">
        <f>'[21]100%'!G$500</f>
        <v>1</v>
      </c>
      <c r="F12" s="2">
        <f>'[21]100%'!H$500</f>
        <v>0</v>
      </c>
      <c r="G12" s="2">
        <f>'[21]100%'!I$500</f>
        <v>0</v>
      </c>
      <c r="H12" s="2">
        <f>'[21]100%'!J$500</f>
        <v>2</v>
      </c>
      <c r="I12" s="2">
        <f>'[21]100%'!K$500</f>
        <v>0</v>
      </c>
      <c r="J12" s="2">
        <f>'[21]100%'!L$500</f>
        <v>1</v>
      </c>
      <c r="K12" s="2">
        <f>'[21]100%'!M$500</f>
        <v>0</v>
      </c>
      <c r="L12" s="2">
        <f>'[21]100%'!N$500</f>
        <v>2</v>
      </c>
      <c r="M12" s="2">
        <f>'[21]100%'!O$500</f>
        <v>0</v>
      </c>
      <c r="N12" s="2">
        <f>'[21]100%'!P$500</f>
        <v>0</v>
      </c>
      <c r="O12" s="2">
        <f>'[21]100%'!Q$500</f>
        <v>1</v>
      </c>
      <c r="P12" s="2">
        <f>'[21]100%'!R$500</f>
        <v>0</v>
      </c>
      <c r="Q12" s="2"/>
      <c r="R12" s="2">
        <f>'[21]100%'!T$500</f>
        <v>0</v>
      </c>
      <c r="S12" s="2">
        <f>'[21]100%'!U$500</f>
        <v>0</v>
      </c>
    </row>
    <row r="13" spans="1:19" ht="14.25" thickBot="1" x14ac:dyDescent="0.2">
      <c r="A13" s="1" t="s">
        <v>12</v>
      </c>
      <c r="B13" s="2">
        <f>'[22]100%'!D$500</f>
        <v>0</v>
      </c>
      <c r="C13" s="2"/>
      <c r="D13" s="2"/>
      <c r="E13" s="2">
        <f>'[22]100%'!G$500</f>
        <v>0</v>
      </c>
      <c r="F13" s="2">
        <f>'[22]100%'!H$500</f>
        <v>0</v>
      </c>
      <c r="G13" s="2">
        <f>'[22]100%'!I$500</f>
        <v>0</v>
      </c>
      <c r="H13" s="2">
        <f>'[22]100%'!J$500</f>
        <v>0</v>
      </c>
      <c r="I13" s="2">
        <f>'[22]100%'!K$500</f>
        <v>0</v>
      </c>
      <c r="J13" s="2">
        <f>'[22]100%'!L$500</f>
        <v>0</v>
      </c>
      <c r="K13" s="2">
        <f>'[22]100%'!M$500</f>
        <v>0</v>
      </c>
      <c r="L13" s="2">
        <f>'[22]100%'!N$500</f>
        <v>0</v>
      </c>
      <c r="M13" s="2">
        <f>'[22]100%'!O$500</f>
        <v>0</v>
      </c>
      <c r="N13" s="2">
        <f>'[22]100%'!P$500</f>
        <v>0</v>
      </c>
      <c r="O13" s="2">
        <f>'[22]100%'!Q$500</f>
        <v>0</v>
      </c>
      <c r="P13" s="2">
        <f>'[22]100%'!R$500</f>
        <v>0</v>
      </c>
      <c r="Q13" s="2"/>
      <c r="R13" s="2">
        <f>'[22]100%'!T$500</f>
        <v>0</v>
      </c>
      <c r="S13" s="2">
        <f>'[22]100%'!U$500</f>
        <v>0</v>
      </c>
    </row>
    <row r="14" spans="1:19" ht="14.25" thickBot="1" x14ac:dyDescent="0.2">
      <c r="A14" s="3" t="s">
        <v>0</v>
      </c>
      <c r="B14" s="4">
        <f t="shared" ref="B14" si="0">SUM(B3:B13)</f>
        <v>41</v>
      </c>
      <c r="C14" s="4"/>
      <c r="D14" s="4"/>
      <c r="E14" s="4">
        <f>SUM(E3:E13)</f>
        <v>36</v>
      </c>
      <c r="F14" s="4">
        <f t="shared" ref="F14:S14" si="1">SUM(F3:F13)</f>
        <v>0</v>
      </c>
      <c r="G14" s="4">
        <f t="shared" si="1"/>
        <v>21</v>
      </c>
      <c r="H14" s="4">
        <f>SUM(H3:H13)</f>
        <v>20</v>
      </c>
      <c r="I14" s="4">
        <f t="shared" si="1"/>
        <v>21</v>
      </c>
      <c r="J14" s="4">
        <f t="shared" si="1"/>
        <v>15</v>
      </c>
      <c r="K14" s="4">
        <f t="shared" si="1"/>
        <v>75</v>
      </c>
      <c r="L14" s="4">
        <f t="shared" si="1"/>
        <v>20</v>
      </c>
      <c r="M14" s="4">
        <f t="shared" si="1"/>
        <v>0</v>
      </c>
      <c r="N14" s="4">
        <f t="shared" si="1"/>
        <v>75</v>
      </c>
      <c r="O14" s="4">
        <f t="shared" si="1"/>
        <v>18</v>
      </c>
      <c r="P14" s="4">
        <f t="shared" si="1"/>
        <v>0</v>
      </c>
      <c r="Q14" s="4"/>
      <c r="R14" s="4">
        <f t="shared" si="1"/>
        <v>0</v>
      </c>
      <c r="S14" s="4">
        <f t="shared" si="1"/>
        <v>0</v>
      </c>
    </row>
    <row r="21" spans="1:19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</row>
    <row r="22" spans="1:19" ht="27" x14ac:dyDescent="0.15">
      <c r="A22" s="108"/>
      <c r="B22" s="6" t="s">
        <v>13</v>
      </c>
      <c r="C22" s="6"/>
      <c r="D22" s="6"/>
      <c r="E22" s="7" t="s">
        <v>14</v>
      </c>
      <c r="F22" s="7" t="s">
        <v>33</v>
      </c>
      <c r="G22" s="7" t="s">
        <v>15</v>
      </c>
      <c r="H22" s="7" t="s">
        <v>16</v>
      </c>
      <c r="I22" s="7" t="s">
        <v>17</v>
      </c>
      <c r="J22" s="7" t="s">
        <v>18</v>
      </c>
      <c r="K22" s="7" t="s">
        <v>20</v>
      </c>
      <c r="L22" s="7" t="s">
        <v>19</v>
      </c>
      <c r="M22" s="7" t="s">
        <v>21</v>
      </c>
      <c r="N22" s="7" t="s">
        <v>22</v>
      </c>
      <c r="O22" s="7" t="s">
        <v>23</v>
      </c>
      <c r="P22" s="7" t="s">
        <v>24</v>
      </c>
      <c r="Q22" s="7"/>
      <c r="R22" s="7" t="s">
        <v>25</v>
      </c>
      <c r="S22" s="7" t="s">
        <v>26</v>
      </c>
    </row>
    <row r="23" spans="1:19" ht="14.25" thickBot="1" x14ac:dyDescent="0.2">
      <c r="A23" s="1" t="s">
        <v>2</v>
      </c>
      <c r="B23" s="2">
        <f>'[12]90%'!D$500</f>
        <v>0</v>
      </c>
      <c r="C23" s="2"/>
      <c r="D23" s="2"/>
      <c r="E23" s="2">
        <f>'[12]90%'!G$500</f>
        <v>0</v>
      </c>
      <c r="F23" s="2">
        <f>'[12]90%'!H$500</f>
        <v>0</v>
      </c>
      <c r="G23" s="2">
        <f>'[12]90%'!I$500</f>
        <v>0</v>
      </c>
      <c r="H23" s="2">
        <f>'[12]90%'!J$500</f>
        <v>0</v>
      </c>
      <c r="I23" s="2">
        <f>'[12]90%'!K$500</f>
        <v>0</v>
      </c>
      <c r="J23" s="2">
        <f>'[12]90%'!L$500</f>
        <v>0</v>
      </c>
      <c r="K23" s="2">
        <f>'[12]90%'!M$500</f>
        <v>0</v>
      </c>
      <c r="L23" s="2">
        <f>'[12]90%'!N$500</f>
        <v>0</v>
      </c>
      <c r="M23" s="2">
        <f>'[12]90%'!O$500</f>
        <v>0</v>
      </c>
      <c r="N23" s="2">
        <f>'[12]90%'!P$500</f>
        <v>0</v>
      </c>
      <c r="O23" s="2">
        <f>'[12]90%'!Q$500</f>
        <v>0</v>
      </c>
      <c r="P23" s="2">
        <f>'[12]90%'!R$500</f>
        <v>0</v>
      </c>
      <c r="Q23" s="2"/>
      <c r="R23" s="2">
        <f>'[12]90%'!T$500</f>
        <v>0</v>
      </c>
      <c r="S23" s="2">
        <f>'[12]90%'!U$500</f>
        <v>0</v>
      </c>
    </row>
    <row r="24" spans="1:19" ht="14.25" thickBot="1" x14ac:dyDescent="0.2">
      <c r="A24" s="1" t="s">
        <v>3</v>
      </c>
      <c r="B24" s="2">
        <f>'[13]90%'!D$500</f>
        <v>1</v>
      </c>
      <c r="C24" s="2"/>
      <c r="D24" s="2"/>
      <c r="E24" s="2">
        <f>'[13]90%'!G$500</f>
        <v>1</v>
      </c>
      <c r="F24" s="2">
        <f>'[13]90%'!H$500</f>
        <v>0</v>
      </c>
      <c r="G24" s="2">
        <f>'[13]90%'!I$500</f>
        <v>1</v>
      </c>
      <c r="H24" s="2">
        <f>'[13]90%'!J$500</f>
        <v>1</v>
      </c>
      <c r="I24" s="2">
        <f>'[13]90%'!K$500</f>
        <v>1</v>
      </c>
      <c r="J24" s="2">
        <f>'[13]90%'!L$500</f>
        <v>1</v>
      </c>
      <c r="K24" s="2">
        <f>'[13]90%'!M$500</f>
        <v>0</v>
      </c>
      <c r="L24" s="2">
        <f>'[13]90%'!N$500</f>
        <v>3</v>
      </c>
      <c r="M24" s="2">
        <f>'[13]90%'!O$500</f>
        <v>3</v>
      </c>
      <c r="N24" s="2">
        <f>'[13]90%'!P$500</f>
        <v>0</v>
      </c>
      <c r="O24" s="2">
        <f>'[13]90%'!Q$500</f>
        <v>3</v>
      </c>
      <c r="P24" s="2">
        <f>'[13]90%'!R$500</f>
        <v>3</v>
      </c>
      <c r="Q24" s="2"/>
      <c r="R24" s="2">
        <f>'[13]90%'!T$500</f>
        <v>0</v>
      </c>
      <c r="S24" s="2">
        <f>'[13]90%'!U$500</f>
        <v>0</v>
      </c>
    </row>
    <row r="25" spans="1:19" ht="14.25" thickBot="1" x14ac:dyDescent="0.2">
      <c r="A25" s="1" t="s">
        <v>4</v>
      </c>
      <c r="B25" s="2">
        <f>'[14]90%'!D$500</f>
        <v>0</v>
      </c>
      <c r="C25" s="2"/>
      <c r="D25" s="2"/>
      <c r="E25" s="2">
        <f>'[14]90%'!G$500</f>
        <v>0</v>
      </c>
      <c r="F25" s="2">
        <f>'[14]90%'!H$500</f>
        <v>0</v>
      </c>
      <c r="G25" s="2">
        <f>'[14]90%'!I$500</f>
        <v>0</v>
      </c>
      <c r="H25" s="2">
        <f>'[14]90%'!J$500</f>
        <v>0</v>
      </c>
      <c r="I25" s="2">
        <f>'[14]90%'!K$500</f>
        <v>0</v>
      </c>
      <c r="J25" s="2">
        <f>'[14]90%'!L$500</f>
        <v>0</v>
      </c>
      <c r="K25" s="2">
        <f>'[14]90%'!M$500</f>
        <v>0</v>
      </c>
      <c r="L25" s="2">
        <f>'[14]90%'!N$500</f>
        <v>0</v>
      </c>
      <c r="M25" s="2">
        <f>'[14]90%'!O$500</f>
        <v>0</v>
      </c>
      <c r="N25" s="2">
        <f>'[14]90%'!P$500</f>
        <v>0</v>
      </c>
      <c r="O25" s="2">
        <f>'[14]90%'!Q$500</f>
        <v>0</v>
      </c>
      <c r="P25" s="2">
        <f>'[14]90%'!R$500</f>
        <v>0</v>
      </c>
      <c r="Q25" s="2"/>
      <c r="R25" s="2">
        <f>'[14]90%'!T$500</f>
        <v>0</v>
      </c>
      <c r="S25" s="2">
        <f>'[14]90%'!U$500</f>
        <v>0</v>
      </c>
    </row>
    <row r="26" spans="1:19" ht="14.25" thickBot="1" x14ac:dyDescent="0.2">
      <c r="A26" s="1" t="s">
        <v>5</v>
      </c>
      <c r="B26" s="2">
        <f>'[15]90%'!D$500</f>
        <v>0</v>
      </c>
      <c r="C26" s="2"/>
      <c r="D26" s="2"/>
      <c r="E26" s="2">
        <f>'[15]90%'!G$500</f>
        <v>0</v>
      </c>
      <c r="F26" s="2">
        <f>'[15]90%'!H$500</f>
        <v>0</v>
      </c>
      <c r="G26" s="2">
        <f>'[15]90%'!I$500</f>
        <v>0</v>
      </c>
      <c r="H26" s="2">
        <f>'[15]90%'!J$500</f>
        <v>0</v>
      </c>
      <c r="I26" s="2">
        <f>'[15]90%'!K$500</f>
        <v>0</v>
      </c>
      <c r="J26" s="2">
        <f>'[15]90%'!L$500</f>
        <v>0</v>
      </c>
      <c r="K26" s="2">
        <f>'[15]90%'!M$500</f>
        <v>0</v>
      </c>
      <c r="L26" s="2">
        <f>'[15]90%'!N$500</f>
        <v>0</v>
      </c>
      <c r="M26" s="2">
        <f>'[15]90%'!O$500</f>
        <v>0</v>
      </c>
      <c r="N26" s="2">
        <f>'[15]90%'!P$500</f>
        <v>0</v>
      </c>
      <c r="O26" s="2">
        <f>'[15]90%'!Q$500</f>
        <v>0</v>
      </c>
      <c r="P26" s="2">
        <f>'[15]90%'!R$500</f>
        <v>0</v>
      </c>
      <c r="Q26" s="2"/>
      <c r="R26" s="2">
        <f>'[15]90%'!T$500</f>
        <v>0</v>
      </c>
      <c r="S26" s="2">
        <f>'[15]90%'!U$500</f>
        <v>0</v>
      </c>
    </row>
    <row r="27" spans="1:19" ht="14.25" thickBot="1" x14ac:dyDescent="0.2">
      <c r="A27" s="1" t="s">
        <v>6</v>
      </c>
      <c r="B27" s="2">
        <f>'[16]90%'!D$500</f>
        <v>0</v>
      </c>
      <c r="C27" s="2"/>
      <c r="D27" s="2"/>
      <c r="E27" s="2">
        <f>'[16]90%'!G$500</f>
        <v>0</v>
      </c>
      <c r="F27" s="2">
        <f>'[16]90%'!H$500</f>
        <v>0</v>
      </c>
      <c r="G27" s="2">
        <f>'[16]90%'!I$500</f>
        <v>0</v>
      </c>
      <c r="H27" s="2">
        <f>'[16]90%'!J$500</f>
        <v>0</v>
      </c>
      <c r="I27" s="2">
        <f>'[16]90%'!K$500</f>
        <v>0</v>
      </c>
      <c r="J27" s="2">
        <f>'[16]90%'!L$500</f>
        <v>0</v>
      </c>
      <c r="K27" s="2">
        <f>'[16]90%'!M$500</f>
        <v>0</v>
      </c>
      <c r="L27" s="2">
        <f>'[16]90%'!N$500</f>
        <v>0</v>
      </c>
      <c r="M27" s="2">
        <f>'[16]90%'!O$500</f>
        <v>0</v>
      </c>
      <c r="N27" s="2">
        <f>'[16]90%'!P$500</f>
        <v>0</v>
      </c>
      <c r="O27" s="2">
        <f>'[16]90%'!Q$500</f>
        <v>0</v>
      </c>
      <c r="P27" s="2">
        <f>'[16]90%'!R$500</f>
        <v>0</v>
      </c>
      <c r="Q27" s="2"/>
      <c r="R27" s="2">
        <f>'[16]90%'!T$500</f>
        <v>0</v>
      </c>
      <c r="S27" s="2">
        <f>'[16]90%'!U$500</f>
        <v>0</v>
      </c>
    </row>
    <row r="28" spans="1:19" ht="14.25" thickBot="1" x14ac:dyDescent="0.2">
      <c r="A28" s="1" t="s">
        <v>7</v>
      </c>
      <c r="B28" s="2">
        <f>'[17]90%'!D$500</f>
        <v>1</v>
      </c>
      <c r="C28" s="2"/>
      <c r="D28" s="2"/>
      <c r="E28" s="2">
        <f>'[17]90%'!G$500</f>
        <v>1</v>
      </c>
      <c r="F28" s="2">
        <f>'[17]90%'!H$500</f>
        <v>0</v>
      </c>
      <c r="G28" s="2">
        <f>'[17]90%'!I$500</f>
        <v>0</v>
      </c>
      <c r="H28" s="2">
        <f>'[17]90%'!J$500</f>
        <v>1</v>
      </c>
      <c r="I28" s="2">
        <f>'[17]90%'!K$500</f>
        <v>0</v>
      </c>
      <c r="J28" s="2">
        <f>'[17]90%'!L$500</f>
        <v>1</v>
      </c>
      <c r="K28" s="2">
        <f>'[17]90%'!M$500</f>
        <v>0</v>
      </c>
      <c r="L28" s="2">
        <f>'[17]90%'!N$500</f>
        <v>1</v>
      </c>
      <c r="M28" s="2">
        <f>'[17]90%'!O$500</f>
        <v>1</v>
      </c>
      <c r="N28" s="2">
        <f>'[17]90%'!P$500</f>
        <v>0</v>
      </c>
      <c r="O28" s="2">
        <f>'[17]90%'!Q$500</f>
        <v>1</v>
      </c>
      <c r="P28" s="2">
        <f>'[17]90%'!R$500</f>
        <v>1</v>
      </c>
      <c r="Q28" s="2"/>
      <c r="R28" s="2">
        <f>'[17]90%'!T$500</f>
        <v>0</v>
      </c>
      <c r="S28" s="2">
        <f>'[17]90%'!U$500</f>
        <v>0</v>
      </c>
    </row>
    <row r="29" spans="1:19" ht="14.25" thickBot="1" x14ac:dyDescent="0.2">
      <c r="A29" s="1" t="s">
        <v>8</v>
      </c>
      <c r="B29" s="2">
        <f>'[18]90%'!D$500</f>
        <v>1</v>
      </c>
      <c r="C29" s="2"/>
      <c r="D29" s="2"/>
      <c r="E29" s="2">
        <f>'[18]90%'!G$500</f>
        <v>0</v>
      </c>
      <c r="F29" s="2">
        <f>'[18]90%'!H$500</f>
        <v>0</v>
      </c>
      <c r="G29" s="2">
        <f>'[18]90%'!I$500</f>
        <v>0</v>
      </c>
      <c r="H29" s="2">
        <f>'[18]90%'!J$500</f>
        <v>1</v>
      </c>
      <c r="I29" s="2">
        <f>'[18]90%'!K$500</f>
        <v>0</v>
      </c>
      <c r="J29" s="2">
        <f>'[18]90%'!L$500</f>
        <v>0</v>
      </c>
      <c r="K29" s="2">
        <f>'[18]90%'!M$500</f>
        <v>0</v>
      </c>
      <c r="L29" s="2">
        <f>'[18]90%'!N$500</f>
        <v>1</v>
      </c>
      <c r="M29" s="2">
        <f>'[18]90%'!O$500</f>
        <v>1</v>
      </c>
      <c r="N29" s="2">
        <f>'[18]90%'!P$500</f>
        <v>0</v>
      </c>
      <c r="O29" s="2">
        <f>'[18]90%'!Q$500</f>
        <v>0</v>
      </c>
      <c r="P29" s="2">
        <f>'[18]90%'!R$500</f>
        <v>0</v>
      </c>
      <c r="Q29" s="2"/>
      <c r="R29" s="2">
        <f>'[18]90%'!T$500</f>
        <v>0</v>
      </c>
      <c r="S29" s="2">
        <f>'[18]90%'!U$500</f>
        <v>0</v>
      </c>
    </row>
    <row r="30" spans="1:19" ht="14.25" thickBot="1" x14ac:dyDescent="0.2">
      <c r="A30" s="1" t="s">
        <v>9</v>
      </c>
      <c r="B30" s="2">
        <f>'[19]90%'!D$500</f>
        <v>0</v>
      </c>
      <c r="C30" s="2"/>
      <c r="D30" s="2"/>
      <c r="E30" s="2">
        <f>'[19]90%'!G$500</f>
        <v>0</v>
      </c>
      <c r="F30" s="2">
        <f>'[19]90%'!H$500</f>
        <v>0</v>
      </c>
      <c r="G30" s="2">
        <f>'[19]90%'!I$500</f>
        <v>0</v>
      </c>
      <c r="H30" s="2">
        <f>'[19]90%'!J$500</f>
        <v>0</v>
      </c>
      <c r="I30" s="2">
        <f>'[19]90%'!K$500</f>
        <v>0</v>
      </c>
      <c r="J30" s="2">
        <f>'[19]90%'!L$500</f>
        <v>0</v>
      </c>
      <c r="K30" s="2">
        <f>'[19]90%'!M$500</f>
        <v>0</v>
      </c>
      <c r="L30" s="2">
        <f>'[19]90%'!N$500</f>
        <v>0</v>
      </c>
      <c r="M30" s="2">
        <f>'[19]90%'!O$500</f>
        <v>0</v>
      </c>
      <c r="N30" s="2">
        <f>'[19]90%'!P$500</f>
        <v>0</v>
      </c>
      <c r="O30" s="2">
        <f>'[19]90%'!Q$500</f>
        <v>0</v>
      </c>
      <c r="P30" s="2">
        <f>'[19]90%'!R$500</f>
        <v>0</v>
      </c>
      <c r="Q30" s="2"/>
      <c r="R30" s="2">
        <f>'[19]90%'!T$500</f>
        <v>0</v>
      </c>
      <c r="S30" s="2">
        <f>'[19]90%'!U$500</f>
        <v>0</v>
      </c>
    </row>
    <row r="31" spans="1:19" ht="14.25" thickBot="1" x14ac:dyDescent="0.2">
      <c r="A31" s="1" t="s">
        <v>10</v>
      </c>
      <c r="B31" s="2">
        <f>'[20]90%'!D$500</f>
        <v>0</v>
      </c>
      <c r="C31" s="2"/>
      <c r="D31" s="2"/>
      <c r="E31" s="2">
        <f>'[20]90%'!G$500</f>
        <v>0</v>
      </c>
      <c r="F31" s="2">
        <f>'[20]90%'!H$500</f>
        <v>0</v>
      </c>
      <c r="G31" s="2">
        <f>'[20]90%'!I$500</f>
        <v>0</v>
      </c>
      <c r="H31" s="2">
        <f>'[20]90%'!J$500</f>
        <v>0</v>
      </c>
      <c r="I31" s="2">
        <f>'[20]90%'!K$500</f>
        <v>0</v>
      </c>
      <c r="J31" s="2">
        <f>'[20]90%'!L$500</f>
        <v>0</v>
      </c>
      <c r="K31" s="2">
        <f>'[20]90%'!M$500</f>
        <v>0</v>
      </c>
      <c r="L31" s="2">
        <f>'[20]90%'!N$500</f>
        <v>0</v>
      </c>
      <c r="M31" s="2">
        <f>'[20]90%'!O$500</f>
        <v>0</v>
      </c>
      <c r="N31" s="2">
        <f>'[20]90%'!P$500</f>
        <v>0</v>
      </c>
      <c r="O31" s="2">
        <f>'[20]90%'!Q$500</f>
        <v>0</v>
      </c>
      <c r="P31" s="2">
        <f>'[20]90%'!R$500</f>
        <v>0</v>
      </c>
      <c r="Q31" s="2"/>
      <c r="R31" s="2">
        <f>'[20]90%'!T$500</f>
        <v>0</v>
      </c>
      <c r="S31" s="2">
        <f>'[20]90%'!U$500</f>
        <v>0</v>
      </c>
    </row>
    <row r="32" spans="1:19" ht="14.25" thickBot="1" x14ac:dyDescent="0.2">
      <c r="A32" s="1" t="s">
        <v>11</v>
      </c>
      <c r="B32" s="2">
        <f>'[21]90%'!D$500</f>
        <v>1</v>
      </c>
      <c r="C32" s="2"/>
      <c r="D32" s="2"/>
      <c r="E32" s="2">
        <f>'[21]90%'!G$500</f>
        <v>1</v>
      </c>
      <c r="F32" s="2">
        <f>'[21]90%'!H$500</f>
        <v>0</v>
      </c>
      <c r="G32" s="2">
        <f>'[21]90%'!I$500</f>
        <v>0</v>
      </c>
      <c r="H32" s="2">
        <f>'[21]90%'!J$500</f>
        <v>1</v>
      </c>
      <c r="I32" s="2">
        <f>'[21]90%'!K$500</f>
        <v>0</v>
      </c>
      <c r="J32" s="2">
        <f>'[21]90%'!L$500</f>
        <v>1</v>
      </c>
      <c r="K32" s="2">
        <f>'[21]90%'!M$500</f>
        <v>0</v>
      </c>
      <c r="L32" s="2">
        <f>'[21]90%'!N$500</f>
        <v>3</v>
      </c>
      <c r="M32" s="2">
        <f>'[21]90%'!O$500</f>
        <v>3</v>
      </c>
      <c r="N32" s="2">
        <f>'[21]90%'!P$500</f>
        <v>0</v>
      </c>
      <c r="O32" s="2">
        <f>'[21]90%'!Q$500</f>
        <v>3</v>
      </c>
      <c r="P32" s="2">
        <f>'[21]90%'!R$500</f>
        <v>3</v>
      </c>
      <c r="Q32" s="2"/>
      <c r="R32" s="2">
        <f>'[21]90%'!T$500</f>
        <v>0</v>
      </c>
      <c r="S32" s="2">
        <f>'[21]90%'!U$500</f>
        <v>0</v>
      </c>
    </row>
    <row r="33" spans="1:19" ht="14.25" thickBot="1" x14ac:dyDescent="0.2">
      <c r="A33" s="1" t="s">
        <v>12</v>
      </c>
      <c r="B33" s="2">
        <f>'[22]90%'!D$500</f>
        <v>0</v>
      </c>
      <c r="C33" s="2"/>
      <c r="D33" s="2"/>
      <c r="E33" s="2">
        <f>'[22]90%'!G$500</f>
        <v>0</v>
      </c>
      <c r="F33" s="2">
        <f>'[22]90%'!H$500</f>
        <v>0</v>
      </c>
      <c r="G33" s="2">
        <f>'[22]90%'!I$500</f>
        <v>0</v>
      </c>
      <c r="H33" s="2">
        <f>'[22]90%'!J$500</f>
        <v>0</v>
      </c>
      <c r="I33" s="2">
        <f>'[22]90%'!K$500</f>
        <v>0</v>
      </c>
      <c r="J33" s="2">
        <f>'[22]90%'!L$500</f>
        <v>0</v>
      </c>
      <c r="K33" s="2">
        <f>'[22]90%'!M$500</f>
        <v>0</v>
      </c>
      <c r="L33" s="2">
        <f>'[22]90%'!N$500</f>
        <v>0</v>
      </c>
      <c r="M33" s="2">
        <f>'[22]90%'!O$500</f>
        <v>0</v>
      </c>
      <c r="N33" s="2">
        <f>'[22]90%'!P$500</f>
        <v>0</v>
      </c>
      <c r="O33" s="2">
        <f>'[22]90%'!Q$500</f>
        <v>0</v>
      </c>
      <c r="P33" s="2">
        <f>'[22]90%'!R$500</f>
        <v>0</v>
      </c>
      <c r="Q33" s="2"/>
      <c r="R33" s="2">
        <f>'[22]90%'!T$500</f>
        <v>0</v>
      </c>
      <c r="S33" s="2">
        <f>'[22]90%'!U$500</f>
        <v>0</v>
      </c>
    </row>
    <row r="34" spans="1:19" ht="14.25" thickBot="1" x14ac:dyDescent="0.2">
      <c r="A34" s="3" t="s">
        <v>0</v>
      </c>
      <c r="B34" s="4">
        <f t="shared" ref="B34" si="2">SUM(B23:B33)</f>
        <v>4</v>
      </c>
      <c r="C34" s="4"/>
      <c r="D34" s="4"/>
      <c r="E34" s="4">
        <f>SUM(E23:E33)</f>
        <v>3</v>
      </c>
      <c r="F34" s="4">
        <f t="shared" ref="F34:S34" si="3">SUM(F23:F33)</f>
        <v>0</v>
      </c>
      <c r="G34" s="4">
        <f t="shared" si="3"/>
        <v>1</v>
      </c>
      <c r="H34" s="4">
        <f t="shared" si="3"/>
        <v>4</v>
      </c>
      <c r="I34" s="4">
        <f t="shared" si="3"/>
        <v>1</v>
      </c>
      <c r="J34" s="4">
        <f t="shared" si="3"/>
        <v>3</v>
      </c>
      <c r="K34" s="4">
        <f t="shared" si="3"/>
        <v>0</v>
      </c>
      <c r="L34" s="4">
        <f t="shared" si="3"/>
        <v>8</v>
      </c>
      <c r="M34" s="4">
        <f t="shared" si="3"/>
        <v>8</v>
      </c>
      <c r="N34" s="4">
        <f t="shared" si="3"/>
        <v>0</v>
      </c>
      <c r="O34" s="4">
        <f t="shared" si="3"/>
        <v>7</v>
      </c>
      <c r="P34" s="4">
        <f t="shared" si="3"/>
        <v>7</v>
      </c>
      <c r="Q34" s="4"/>
      <c r="R34" s="4">
        <f t="shared" si="3"/>
        <v>0</v>
      </c>
      <c r="S34" s="4">
        <f t="shared" si="3"/>
        <v>0</v>
      </c>
    </row>
    <row r="41" spans="1:19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</row>
    <row r="42" spans="1:19" ht="27" x14ac:dyDescent="0.15">
      <c r="A42" s="108"/>
      <c r="B42" s="6" t="s">
        <v>13</v>
      </c>
      <c r="C42" s="6"/>
      <c r="D42" s="6"/>
      <c r="E42" s="7" t="s">
        <v>14</v>
      </c>
      <c r="F42" s="7" t="s">
        <v>33</v>
      </c>
      <c r="G42" s="7" t="s">
        <v>15</v>
      </c>
      <c r="H42" s="7" t="s">
        <v>16</v>
      </c>
      <c r="I42" s="7" t="s">
        <v>17</v>
      </c>
      <c r="J42" s="7" t="s">
        <v>18</v>
      </c>
      <c r="K42" s="7" t="s">
        <v>20</v>
      </c>
      <c r="L42" s="7" t="s">
        <v>19</v>
      </c>
      <c r="M42" s="7" t="s">
        <v>21</v>
      </c>
      <c r="N42" s="7" t="s">
        <v>22</v>
      </c>
      <c r="O42" s="7" t="s">
        <v>23</v>
      </c>
      <c r="P42" s="7" t="s">
        <v>24</v>
      </c>
      <c r="Q42" s="7"/>
      <c r="R42" s="7" t="s">
        <v>25</v>
      </c>
      <c r="S42" s="7" t="s">
        <v>26</v>
      </c>
    </row>
    <row r="43" spans="1:19" ht="14.25" thickBot="1" x14ac:dyDescent="0.2">
      <c r="A43" s="1" t="s">
        <v>2</v>
      </c>
      <c r="B43" s="2">
        <f>'[12]80%'!D$500</f>
        <v>0</v>
      </c>
      <c r="C43" s="2"/>
      <c r="D43" s="2"/>
      <c r="E43" s="2">
        <f>'[12]80%'!G$500</f>
        <v>0</v>
      </c>
      <c r="F43" s="2">
        <f>'[12]80%'!H$500</f>
        <v>0</v>
      </c>
      <c r="G43" s="2">
        <f>'[12]80%'!I$500</f>
        <v>0</v>
      </c>
      <c r="H43" s="2">
        <f>'[12]80%'!J$500</f>
        <v>0</v>
      </c>
      <c r="I43" s="2">
        <f>'[12]80%'!K$500</f>
        <v>0</v>
      </c>
      <c r="J43" s="2">
        <f>'[12]80%'!L$500</f>
        <v>0</v>
      </c>
      <c r="K43" s="2">
        <f>'[12]80%'!M$500</f>
        <v>0</v>
      </c>
      <c r="L43" s="2">
        <f>'[12]80%'!N$500</f>
        <v>0</v>
      </c>
      <c r="M43" s="2">
        <f>'[12]80%'!O$500</f>
        <v>0</v>
      </c>
      <c r="N43" s="2">
        <f>'[12]80%'!P$500</f>
        <v>0</v>
      </c>
      <c r="O43" s="2">
        <f>'[12]80%'!Q$500</f>
        <v>0</v>
      </c>
      <c r="P43" s="2">
        <f>'[12]80%'!R$500</f>
        <v>0</v>
      </c>
      <c r="Q43" s="2"/>
      <c r="R43" s="2">
        <f>'[12]80%'!T$500</f>
        <v>0</v>
      </c>
      <c r="S43" s="2">
        <f>'[12]80%'!U$500</f>
        <v>0</v>
      </c>
    </row>
    <row r="44" spans="1:19" ht="14.25" thickBot="1" x14ac:dyDescent="0.2">
      <c r="A44" s="1" t="s">
        <v>3</v>
      </c>
      <c r="B44" s="2">
        <f>'[13]80%'!D$500</f>
        <v>0</v>
      </c>
      <c r="C44" s="2"/>
      <c r="D44" s="2"/>
      <c r="E44" s="2">
        <f>'[13]80%'!G$500</f>
        <v>0</v>
      </c>
      <c r="F44" s="2">
        <f>'[13]80%'!H$500</f>
        <v>0</v>
      </c>
      <c r="G44" s="2">
        <f>'[13]80%'!I$500</f>
        <v>0</v>
      </c>
      <c r="H44" s="2">
        <f>'[13]80%'!J$500</f>
        <v>0</v>
      </c>
      <c r="I44" s="2">
        <f>'[13]80%'!K$500</f>
        <v>0</v>
      </c>
      <c r="J44" s="2">
        <f>'[13]80%'!L$500</f>
        <v>0</v>
      </c>
      <c r="K44" s="2">
        <f>'[13]80%'!M$500</f>
        <v>0</v>
      </c>
      <c r="L44" s="2">
        <f>'[13]80%'!N$500</f>
        <v>0</v>
      </c>
      <c r="M44" s="2">
        <f>'[13]80%'!O$500</f>
        <v>0</v>
      </c>
      <c r="N44" s="2">
        <f>'[13]80%'!P$500</f>
        <v>0</v>
      </c>
      <c r="O44" s="2">
        <f>'[13]80%'!Q$500</f>
        <v>0</v>
      </c>
      <c r="P44" s="2">
        <f>'[13]80%'!R$500</f>
        <v>0</v>
      </c>
      <c r="Q44" s="2"/>
      <c r="R44" s="2">
        <f>'[13]80%'!T$500</f>
        <v>0</v>
      </c>
      <c r="S44" s="2">
        <f>'[13]80%'!U$500</f>
        <v>0</v>
      </c>
    </row>
    <row r="45" spans="1:19" ht="14.25" thickBot="1" x14ac:dyDescent="0.2">
      <c r="A45" s="1" t="s">
        <v>4</v>
      </c>
      <c r="B45" s="2">
        <f>'[14]80%'!D$500</f>
        <v>0</v>
      </c>
      <c r="C45" s="2"/>
      <c r="D45" s="2"/>
      <c r="E45" s="2">
        <f>'[14]80%'!G$500</f>
        <v>0</v>
      </c>
      <c r="F45" s="2">
        <f>'[14]80%'!H$500</f>
        <v>0</v>
      </c>
      <c r="G45" s="2">
        <f>'[14]80%'!I$500</f>
        <v>0</v>
      </c>
      <c r="H45" s="2">
        <f>'[14]80%'!J$500</f>
        <v>0</v>
      </c>
      <c r="I45" s="2">
        <f>'[14]80%'!K$500</f>
        <v>0</v>
      </c>
      <c r="J45" s="2">
        <f>'[14]80%'!L$500</f>
        <v>0</v>
      </c>
      <c r="K45" s="2">
        <f>'[14]80%'!M$500</f>
        <v>0</v>
      </c>
      <c r="L45" s="2">
        <f>'[14]80%'!N$500</f>
        <v>0</v>
      </c>
      <c r="M45" s="2">
        <f>'[14]80%'!O$500</f>
        <v>0</v>
      </c>
      <c r="N45" s="2">
        <f>'[14]80%'!P$500</f>
        <v>0</v>
      </c>
      <c r="O45" s="2">
        <f>'[14]80%'!Q$500</f>
        <v>0</v>
      </c>
      <c r="P45" s="2">
        <f>'[14]80%'!R$500</f>
        <v>0</v>
      </c>
      <c r="Q45" s="2"/>
      <c r="R45" s="2">
        <f>'[14]80%'!T$500</f>
        <v>0</v>
      </c>
      <c r="S45" s="2">
        <f>'[14]80%'!U$500</f>
        <v>0</v>
      </c>
    </row>
    <row r="46" spans="1:19" ht="14.25" thickBot="1" x14ac:dyDescent="0.2">
      <c r="A46" s="1" t="s">
        <v>5</v>
      </c>
      <c r="B46" s="2">
        <f>'[15]80%'!D$500</f>
        <v>0</v>
      </c>
      <c r="C46" s="2"/>
      <c r="D46" s="2"/>
      <c r="E46" s="2">
        <f>'[15]80%'!G$500</f>
        <v>0</v>
      </c>
      <c r="F46" s="2">
        <f>'[15]80%'!H$500</f>
        <v>0</v>
      </c>
      <c r="G46" s="2">
        <f>'[15]80%'!I$500</f>
        <v>0</v>
      </c>
      <c r="H46" s="2">
        <f>'[15]80%'!J$500</f>
        <v>0</v>
      </c>
      <c r="I46" s="2">
        <f>'[15]80%'!K$500</f>
        <v>0</v>
      </c>
      <c r="J46" s="2">
        <f>'[15]80%'!L$500</f>
        <v>0</v>
      </c>
      <c r="K46" s="2">
        <f>'[15]80%'!M$500</f>
        <v>0</v>
      </c>
      <c r="L46" s="2">
        <f>'[15]80%'!N$500</f>
        <v>0</v>
      </c>
      <c r="M46" s="2">
        <f>'[15]80%'!O$500</f>
        <v>0</v>
      </c>
      <c r="N46" s="2">
        <f>'[15]80%'!P$500</f>
        <v>0</v>
      </c>
      <c r="O46" s="2">
        <f>'[15]80%'!Q$500</f>
        <v>0</v>
      </c>
      <c r="P46" s="2">
        <f>'[15]80%'!R$500</f>
        <v>0</v>
      </c>
      <c r="Q46" s="2"/>
      <c r="R46" s="2">
        <f>'[15]80%'!T$500</f>
        <v>0</v>
      </c>
      <c r="S46" s="2">
        <f>'[15]80%'!U$500</f>
        <v>0</v>
      </c>
    </row>
    <row r="47" spans="1:19" ht="14.25" thickBot="1" x14ac:dyDescent="0.2">
      <c r="A47" s="1" t="s">
        <v>6</v>
      </c>
      <c r="B47" s="2">
        <f>'[16]80%'!D$500</f>
        <v>0</v>
      </c>
      <c r="C47" s="2"/>
      <c r="D47" s="2"/>
      <c r="E47" s="2">
        <f>'[16]80%'!G$500</f>
        <v>0</v>
      </c>
      <c r="F47" s="2">
        <f>'[16]80%'!H$500</f>
        <v>0</v>
      </c>
      <c r="G47" s="2">
        <f>'[16]80%'!I$500</f>
        <v>0</v>
      </c>
      <c r="H47" s="2">
        <f>'[16]80%'!J$500</f>
        <v>0</v>
      </c>
      <c r="I47" s="2">
        <f>'[16]80%'!K$500</f>
        <v>0</v>
      </c>
      <c r="J47" s="2">
        <f>'[16]80%'!L$500</f>
        <v>0</v>
      </c>
      <c r="K47" s="2">
        <f>'[16]80%'!M$500</f>
        <v>0</v>
      </c>
      <c r="L47" s="2">
        <f>'[16]80%'!N$500</f>
        <v>0</v>
      </c>
      <c r="M47" s="2">
        <f>'[16]80%'!O$500</f>
        <v>0</v>
      </c>
      <c r="N47" s="2">
        <f>'[16]80%'!P$500</f>
        <v>0</v>
      </c>
      <c r="O47" s="2">
        <f>'[16]80%'!Q$500</f>
        <v>0</v>
      </c>
      <c r="P47" s="2">
        <f>'[16]80%'!R$500</f>
        <v>0</v>
      </c>
      <c r="Q47" s="2"/>
      <c r="R47" s="2">
        <f>'[16]80%'!T$500</f>
        <v>0</v>
      </c>
      <c r="S47" s="2">
        <f>'[16]80%'!U$500</f>
        <v>0</v>
      </c>
    </row>
    <row r="48" spans="1:19" ht="14.25" thickBot="1" x14ac:dyDescent="0.2">
      <c r="A48" s="1" t="s">
        <v>7</v>
      </c>
      <c r="B48" s="2">
        <f>'[17]80%'!D$500</f>
        <v>1</v>
      </c>
      <c r="C48" s="2"/>
      <c r="D48" s="2"/>
      <c r="E48" s="2">
        <f>'[17]80%'!G$500</f>
        <v>1</v>
      </c>
      <c r="F48" s="2">
        <f>'[17]80%'!H$500</f>
        <v>0</v>
      </c>
      <c r="G48" s="2">
        <f>'[17]80%'!I$500</f>
        <v>1</v>
      </c>
      <c r="H48" s="2">
        <f>'[17]80%'!J$500</f>
        <v>0</v>
      </c>
      <c r="I48" s="2">
        <f>'[17]80%'!K$500</f>
        <v>1</v>
      </c>
      <c r="J48" s="2">
        <f>'[17]80%'!L$500</f>
        <v>0</v>
      </c>
      <c r="K48" s="2">
        <f>'[17]80%'!M$500</f>
        <v>1</v>
      </c>
      <c r="L48" s="2">
        <f>'[17]80%'!N$500</f>
        <v>0</v>
      </c>
      <c r="M48" s="2">
        <f>'[17]80%'!O$500</f>
        <v>1</v>
      </c>
      <c r="N48" s="2">
        <f>'[17]80%'!P$500</f>
        <v>1</v>
      </c>
      <c r="O48" s="2">
        <f>'[17]80%'!Q$500</f>
        <v>0</v>
      </c>
      <c r="P48" s="2">
        <f>'[17]80%'!R$500</f>
        <v>1</v>
      </c>
      <c r="Q48" s="2"/>
      <c r="R48" s="2">
        <f>'[17]80%'!T$500</f>
        <v>0</v>
      </c>
      <c r="S48" s="2">
        <f>'[17]80%'!U$500</f>
        <v>0</v>
      </c>
    </row>
    <row r="49" spans="1:19" ht="14.25" thickBot="1" x14ac:dyDescent="0.2">
      <c r="A49" s="1" t="s">
        <v>8</v>
      </c>
      <c r="B49" s="2">
        <f>'[18]80%'!D$500</f>
        <v>0</v>
      </c>
      <c r="C49" s="2"/>
      <c r="D49" s="2"/>
      <c r="E49" s="2">
        <f>'[18]80%'!G$500</f>
        <v>0</v>
      </c>
      <c r="F49" s="2">
        <f>'[18]80%'!H$500</f>
        <v>0</v>
      </c>
      <c r="G49" s="2">
        <f>'[18]80%'!I$500</f>
        <v>0</v>
      </c>
      <c r="H49" s="2">
        <f>'[18]80%'!J$500</f>
        <v>0</v>
      </c>
      <c r="I49" s="2">
        <f>'[18]80%'!K$500</f>
        <v>0</v>
      </c>
      <c r="J49" s="2">
        <f>'[18]80%'!L$500</f>
        <v>0</v>
      </c>
      <c r="K49" s="2">
        <f>'[18]80%'!M$500</f>
        <v>0</v>
      </c>
      <c r="L49" s="2">
        <f>'[18]80%'!N$500</f>
        <v>0</v>
      </c>
      <c r="M49" s="2">
        <f>'[18]80%'!O$500</f>
        <v>0</v>
      </c>
      <c r="N49" s="2">
        <f>'[18]80%'!P$500</f>
        <v>0</v>
      </c>
      <c r="O49" s="2">
        <f>'[18]80%'!Q$500</f>
        <v>0</v>
      </c>
      <c r="P49" s="2">
        <f>'[18]80%'!R$500</f>
        <v>0</v>
      </c>
      <c r="Q49" s="2"/>
      <c r="R49" s="2">
        <f>'[18]80%'!T$500</f>
        <v>0</v>
      </c>
      <c r="S49" s="2">
        <f>'[18]80%'!U$500</f>
        <v>0</v>
      </c>
    </row>
    <row r="50" spans="1:19" ht="14.25" thickBot="1" x14ac:dyDescent="0.2">
      <c r="A50" s="1" t="s">
        <v>9</v>
      </c>
      <c r="B50" s="2">
        <f>'[19]80%'!D$500</f>
        <v>1</v>
      </c>
      <c r="C50" s="2"/>
      <c r="D50" s="2"/>
      <c r="E50" s="2">
        <f>'[19]80%'!G$500</f>
        <v>1</v>
      </c>
      <c r="F50" s="2">
        <f>'[19]80%'!H$500</f>
        <v>0</v>
      </c>
      <c r="G50" s="2">
        <f>'[19]80%'!I$500</f>
        <v>0</v>
      </c>
      <c r="H50" s="2">
        <f>'[19]80%'!J$500</f>
        <v>1</v>
      </c>
      <c r="I50" s="2">
        <f>'[19]80%'!K$500</f>
        <v>0</v>
      </c>
      <c r="J50" s="2">
        <f>'[19]80%'!L$500</f>
        <v>1</v>
      </c>
      <c r="K50" s="2">
        <f>'[19]80%'!M$500</f>
        <v>0</v>
      </c>
      <c r="L50" s="2">
        <f>'[19]80%'!N$500</f>
        <v>4</v>
      </c>
      <c r="M50" s="2">
        <f>'[19]80%'!O$500</f>
        <v>1</v>
      </c>
      <c r="N50" s="2">
        <f>'[19]80%'!P$500</f>
        <v>0</v>
      </c>
      <c r="O50" s="2">
        <f>'[19]80%'!Q$500</f>
        <v>4</v>
      </c>
      <c r="P50" s="2">
        <f>'[19]80%'!R$500</f>
        <v>1</v>
      </c>
      <c r="Q50" s="2"/>
      <c r="R50" s="2">
        <f>'[19]80%'!T$500</f>
        <v>0</v>
      </c>
      <c r="S50" s="2">
        <f>'[19]80%'!U$500</f>
        <v>0</v>
      </c>
    </row>
    <row r="51" spans="1:19" ht="14.25" thickBot="1" x14ac:dyDescent="0.2">
      <c r="A51" s="1" t="s">
        <v>10</v>
      </c>
      <c r="B51" s="2">
        <f>'[20]80%'!D$500</f>
        <v>0</v>
      </c>
      <c r="C51" s="2"/>
      <c r="D51" s="2"/>
      <c r="E51" s="2">
        <f>'[20]80%'!G$500</f>
        <v>0</v>
      </c>
      <c r="F51" s="2">
        <f>'[20]80%'!H$500</f>
        <v>0</v>
      </c>
      <c r="G51" s="2">
        <f>'[20]80%'!I$500</f>
        <v>0</v>
      </c>
      <c r="H51" s="2">
        <f>'[20]80%'!J$500</f>
        <v>0</v>
      </c>
      <c r="I51" s="2">
        <f>'[20]80%'!K$500</f>
        <v>0</v>
      </c>
      <c r="J51" s="2">
        <f>'[20]80%'!L$500</f>
        <v>0</v>
      </c>
      <c r="K51" s="2">
        <f>'[20]80%'!M$500</f>
        <v>0</v>
      </c>
      <c r="L51" s="2">
        <f>'[20]80%'!N$500</f>
        <v>0</v>
      </c>
      <c r="M51" s="2">
        <f>'[20]80%'!O$500</f>
        <v>0</v>
      </c>
      <c r="N51" s="2">
        <f>'[20]80%'!P$500</f>
        <v>0</v>
      </c>
      <c r="O51" s="2">
        <f>'[20]80%'!Q$500</f>
        <v>0</v>
      </c>
      <c r="P51" s="2">
        <f>'[20]80%'!R$500</f>
        <v>0</v>
      </c>
      <c r="Q51" s="2"/>
      <c r="R51" s="2">
        <f>'[20]80%'!T$500</f>
        <v>0</v>
      </c>
      <c r="S51" s="2">
        <f>'[20]80%'!U$500</f>
        <v>0</v>
      </c>
    </row>
    <row r="52" spans="1:19" ht="14.25" thickBot="1" x14ac:dyDescent="0.2">
      <c r="A52" s="1" t="s">
        <v>11</v>
      </c>
      <c r="B52" s="2">
        <f>'[21]80%'!D$500</f>
        <v>0</v>
      </c>
      <c r="C52" s="2"/>
      <c r="D52" s="2"/>
      <c r="E52" s="2">
        <f>'[21]80%'!G$500</f>
        <v>0</v>
      </c>
      <c r="F52" s="2">
        <f>'[21]80%'!H$500</f>
        <v>0</v>
      </c>
      <c r="G52" s="2">
        <f>'[21]80%'!I$500</f>
        <v>0</v>
      </c>
      <c r="H52" s="2">
        <f>'[21]80%'!J$500</f>
        <v>0</v>
      </c>
      <c r="I52" s="2">
        <f>'[21]80%'!K$500</f>
        <v>0</v>
      </c>
      <c r="J52" s="2">
        <f>'[21]80%'!L$500</f>
        <v>0</v>
      </c>
      <c r="K52" s="2">
        <f>'[21]80%'!M$500</f>
        <v>0</v>
      </c>
      <c r="L52" s="2">
        <f>'[21]80%'!N$500</f>
        <v>0</v>
      </c>
      <c r="M52" s="2">
        <f>'[21]80%'!O$500</f>
        <v>0</v>
      </c>
      <c r="N52" s="2">
        <f>'[21]80%'!P$500</f>
        <v>0</v>
      </c>
      <c r="O52" s="2">
        <f>'[21]80%'!Q$500</f>
        <v>0</v>
      </c>
      <c r="P52" s="2">
        <f>'[21]80%'!R$500</f>
        <v>0</v>
      </c>
      <c r="Q52" s="2"/>
      <c r="R52" s="2">
        <f>'[21]80%'!T$500</f>
        <v>0</v>
      </c>
      <c r="S52" s="2">
        <f>'[21]80%'!U$500</f>
        <v>0</v>
      </c>
    </row>
    <row r="53" spans="1:19" ht="14.25" thickBot="1" x14ac:dyDescent="0.2">
      <c r="A53" s="1" t="s">
        <v>12</v>
      </c>
      <c r="B53" s="2">
        <f>'[22]80%'!D$500</f>
        <v>0</v>
      </c>
      <c r="C53" s="2"/>
      <c r="D53" s="2"/>
      <c r="E53" s="2">
        <f>'[22]80%'!G$500</f>
        <v>0</v>
      </c>
      <c r="F53" s="2">
        <f>'[22]80%'!H$500</f>
        <v>0</v>
      </c>
      <c r="G53" s="2">
        <f>'[22]80%'!I$500</f>
        <v>0</v>
      </c>
      <c r="H53" s="2">
        <f>'[22]80%'!J$500</f>
        <v>0</v>
      </c>
      <c r="I53" s="2">
        <f>'[22]80%'!K$500</f>
        <v>0</v>
      </c>
      <c r="J53" s="2">
        <f>'[22]80%'!L$500</f>
        <v>0</v>
      </c>
      <c r="K53" s="2">
        <f>'[22]80%'!M$500</f>
        <v>0</v>
      </c>
      <c r="L53" s="2">
        <f>'[22]80%'!N$500</f>
        <v>0</v>
      </c>
      <c r="M53" s="2">
        <f>'[22]80%'!O$500</f>
        <v>0</v>
      </c>
      <c r="N53" s="2">
        <f>'[22]80%'!P$500</f>
        <v>0</v>
      </c>
      <c r="O53" s="2">
        <f>'[22]80%'!Q$500</f>
        <v>0</v>
      </c>
      <c r="P53" s="2">
        <f>'[22]80%'!R$500</f>
        <v>0</v>
      </c>
      <c r="Q53" s="2"/>
      <c r="R53" s="2">
        <f>'[22]80%'!T$500</f>
        <v>0</v>
      </c>
      <c r="S53" s="2">
        <f>'[22]80%'!U$500</f>
        <v>0</v>
      </c>
    </row>
    <row r="54" spans="1:19" ht="14.25" thickBot="1" x14ac:dyDescent="0.2">
      <c r="A54" s="3" t="s">
        <v>0</v>
      </c>
      <c r="B54" s="4">
        <f t="shared" ref="B54" si="4">SUM(B43:B53)</f>
        <v>2</v>
      </c>
      <c r="C54" s="4"/>
      <c r="D54" s="4"/>
      <c r="E54" s="4">
        <f>SUM(E43:E53)</f>
        <v>2</v>
      </c>
      <c r="F54" s="4">
        <f t="shared" ref="F54:S54" si="5">SUM(F43:F53)</f>
        <v>0</v>
      </c>
      <c r="G54" s="4">
        <f t="shared" si="5"/>
        <v>1</v>
      </c>
      <c r="H54" s="4">
        <f t="shared" si="5"/>
        <v>1</v>
      </c>
      <c r="I54" s="4">
        <f t="shared" si="5"/>
        <v>1</v>
      </c>
      <c r="J54" s="4">
        <f t="shared" si="5"/>
        <v>1</v>
      </c>
      <c r="K54" s="4">
        <f t="shared" si="5"/>
        <v>1</v>
      </c>
      <c r="L54" s="4">
        <f t="shared" si="5"/>
        <v>4</v>
      </c>
      <c r="M54" s="4">
        <f t="shared" si="5"/>
        <v>2</v>
      </c>
      <c r="N54" s="4">
        <f t="shared" si="5"/>
        <v>1</v>
      </c>
      <c r="O54" s="4">
        <f t="shared" si="5"/>
        <v>4</v>
      </c>
      <c r="P54" s="4">
        <f t="shared" si="5"/>
        <v>2</v>
      </c>
      <c r="Q54" s="4"/>
      <c r="R54" s="4">
        <f t="shared" si="5"/>
        <v>0</v>
      </c>
      <c r="S54" s="4">
        <f t="shared" si="5"/>
        <v>0</v>
      </c>
    </row>
    <row r="61" spans="1:19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</row>
    <row r="62" spans="1:19" ht="27" x14ac:dyDescent="0.15">
      <c r="A62" s="108"/>
      <c r="B62" s="6" t="s">
        <v>13</v>
      </c>
      <c r="C62" s="6"/>
      <c r="D62" s="6"/>
      <c r="E62" s="7" t="s">
        <v>14</v>
      </c>
      <c r="F62" s="7" t="s">
        <v>33</v>
      </c>
      <c r="G62" s="7" t="s">
        <v>15</v>
      </c>
      <c r="H62" s="7" t="s">
        <v>16</v>
      </c>
      <c r="I62" s="7" t="s">
        <v>17</v>
      </c>
      <c r="J62" s="7" t="s">
        <v>18</v>
      </c>
      <c r="K62" s="7" t="s">
        <v>20</v>
      </c>
      <c r="L62" s="7" t="s">
        <v>19</v>
      </c>
      <c r="M62" s="7" t="s">
        <v>21</v>
      </c>
      <c r="N62" s="7" t="s">
        <v>22</v>
      </c>
      <c r="O62" s="7" t="s">
        <v>23</v>
      </c>
      <c r="P62" s="7" t="s">
        <v>24</v>
      </c>
      <c r="Q62" s="7"/>
      <c r="R62" s="7" t="s">
        <v>25</v>
      </c>
      <c r="S62" s="7" t="s">
        <v>26</v>
      </c>
    </row>
    <row r="63" spans="1:19" ht="14.25" thickBot="1" x14ac:dyDescent="0.2">
      <c r="A63" s="1" t="s">
        <v>2</v>
      </c>
      <c r="B63" s="2">
        <f>'[12]70%'!D$500</f>
        <v>0</v>
      </c>
      <c r="C63" s="2"/>
      <c r="D63" s="2"/>
      <c r="E63" s="2">
        <f>'[12]70%'!G$500</f>
        <v>0</v>
      </c>
      <c r="F63" s="2">
        <f>'[12]70%'!H$500</f>
        <v>0</v>
      </c>
      <c r="G63" s="2">
        <f>'[12]70%'!I$500</f>
        <v>0</v>
      </c>
      <c r="H63" s="2">
        <f>'[12]70%'!J$500</f>
        <v>0</v>
      </c>
      <c r="I63" s="2">
        <f>'[12]70%'!K$500</f>
        <v>0</v>
      </c>
      <c r="J63" s="2">
        <f>'[12]70%'!L$500</f>
        <v>0</v>
      </c>
      <c r="K63" s="2">
        <f>'[12]70%'!M$500</f>
        <v>0</v>
      </c>
      <c r="L63" s="2">
        <f>'[12]70%'!N$500</f>
        <v>0</v>
      </c>
      <c r="M63" s="2">
        <f>'[12]70%'!O$500</f>
        <v>0</v>
      </c>
      <c r="N63" s="2">
        <f>'[12]70%'!P$500</f>
        <v>0</v>
      </c>
      <c r="O63" s="2">
        <f>'[12]70%'!Q$500</f>
        <v>0</v>
      </c>
      <c r="P63" s="2">
        <f>'[12]70%'!R$500</f>
        <v>0</v>
      </c>
      <c r="Q63" s="2"/>
      <c r="R63" s="2">
        <f>'[12]70%'!T$500</f>
        <v>0</v>
      </c>
      <c r="S63" s="2">
        <f>'[12]70%'!U$500</f>
        <v>0</v>
      </c>
    </row>
    <row r="64" spans="1:19" ht="14.25" thickBot="1" x14ac:dyDescent="0.2">
      <c r="A64" s="1" t="s">
        <v>3</v>
      </c>
      <c r="B64" s="2">
        <f>'[13]70%'!D$500</f>
        <v>0</v>
      </c>
      <c r="C64" s="2"/>
      <c r="D64" s="2"/>
      <c r="E64" s="2">
        <f>'[13]70%'!G$500</f>
        <v>0</v>
      </c>
      <c r="F64" s="2">
        <f>'[13]70%'!H$500</f>
        <v>0</v>
      </c>
      <c r="G64" s="2">
        <f>'[13]70%'!I$500</f>
        <v>0</v>
      </c>
      <c r="H64" s="2">
        <f>'[13]70%'!J$500</f>
        <v>0</v>
      </c>
      <c r="I64" s="2">
        <f>'[13]70%'!K$500</f>
        <v>0</v>
      </c>
      <c r="J64" s="2">
        <f>'[13]70%'!L$500</f>
        <v>0</v>
      </c>
      <c r="K64" s="2">
        <f>'[13]70%'!M$500</f>
        <v>0</v>
      </c>
      <c r="L64" s="2">
        <f>'[13]70%'!N$500</f>
        <v>0</v>
      </c>
      <c r="M64" s="2">
        <f>'[13]70%'!O$500</f>
        <v>0</v>
      </c>
      <c r="N64" s="2">
        <f>'[13]70%'!P$500</f>
        <v>0</v>
      </c>
      <c r="O64" s="2">
        <f>'[13]70%'!Q$500</f>
        <v>0</v>
      </c>
      <c r="P64" s="2">
        <f>'[13]70%'!R$500</f>
        <v>0</v>
      </c>
      <c r="Q64" s="2"/>
      <c r="R64" s="2">
        <f>'[13]70%'!T$500</f>
        <v>0</v>
      </c>
      <c r="S64" s="2">
        <f>'[13]70%'!U$500</f>
        <v>0</v>
      </c>
    </row>
    <row r="65" spans="1:19" ht="14.25" thickBot="1" x14ac:dyDescent="0.2">
      <c r="A65" s="1" t="s">
        <v>4</v>
      </c>
      <c r="B65" s="2">
        <f>'[14]70%'!D$500</f>
        <v>0</v>
      </c>
      <c r="C65" s="2"/>
      <c r="D65" s="2"/>
      <c r="E65" s="2">
        <f>'[14]70%'!G$500</f>
        <v>0</v>
      </c>
      <c r="F65" s="2">
        <f>'[14]70%'!H$500</f>
        <v>0</v>
      </c>
      <c r="G65" s="2">
        <f>'[14]70%'!I$500</f>
        <v>0</v>
      </c>
      <c r="H65" s="2">
        <f>'[14]70%'!J$500</f>
        <v>0</v>
      </c>
      <c r="I65" s="2">
        <f>'[14]70%'!K$500</f>
        <v>0</v>
      </c>
      <c r="J65" s="2">
        <f>'[14]70%'!L$500</f>
        <v>0</v>
      </c>
      <c r="K65" s="2">
        <f>'[14]70%'!M$500</f>
        <v>0</v>
      </c>
      <c r="L65" s="2">
        <f>'[14]70%'!N$500</f>
        <v>0</v>
      </c>
      <c r="M65" s="2">
        <f>'[14]70%'!O$500</f>
        <v>0</v>
      </c>
      <c r="N65" s="2">
        <f>'[14]70%'!P$500</f>
        <v>0</v>
      </c>
      <c r="O65" s="2">
        <f>'[14]70%'!Q$500</f>
        <v>0</v>
      </c>
      <c r="P65" s="2">
        <f>'[14]70%'!R$500</f>
        <v>0</v>
      </c>
      <c r="Q65" s="2"/>
      <c r="R65" s="2">
        <f>'[14]70%'!T$500</f>
        <v>0</v>
      </c>
      <c r="S65" s="2">
        <f>'[14]70%'!U$500</f>
        <v>0</v>
      </c>
    </row>
    <row r="66" spans="1:19" ht="14.25" thickBot="1" x14ac:dyDescent="0.2">
      <c r="A66" s="1" t="s">
        <v>5</v>
      </c>
      <c r="B66" s="2">
        <f>'[15]70%'!D$500</f>
        <v>0</v>
      </c>
      <c r="C66" s="2"/>
      <c r="D66" s="2"/>
      <c r="E66" s="2">
        <f>'[15]70%'!G$500</f>
        <v>0</v>
      </c>
      <c r="F66" s="2">
        <f>'[15]70%'!H$500</f>
        <v>0</v>
      </c>
      <c r="G66" s="2">
        <f>'[15]70%'!I$500</f>
        <v>0</v>
      </c>
      <c r="H66" s="2">
        <f>'[15]70%'!J$500</f>
        <v>0</v>
      </c>
      <c r="I66" s="2">
        <f>'[15]70%'!K$500</f>
        <v>0</v>
      </c>
      <c r="J66" s="2">
        <f>'[15]70%'!L$500</f>
        <v>0</v>
      </c>
      <c r="K66" s="2">
        <f>'[15]70%'!M$500</f>
        <v>0</v>
      </c>
      <c r="L66" s="2">
        <f>'[15]70%'!N$500</f>
        <v>0</v>
      </c>
      <c r="M66" s="2">
        <f>'[15]70%'!O$500</f>
        <v>0</v>
      </c>
      <c r="N66" s="2">
        <f>'[15]70%'!P$500</f>
        <v>0</v>
      </c>
      <c r="O66" s="2">
        <f>'[15]70%'!Q$500</f>
        <v>0</v>
      </c>
      <c r="P66" s="2">
        <f>'[15]70%'!R$500</f>
        <v>0</v>
      </c>
      <c r="Q66" s="2"/>
      <c r="R66" s="2">
        <f>'[15]70%'!T$500</f>
        <v>0</v>
      </c>
      <c r="S66" s="2">
        <f>'[15]70%'!U$500</f>
        <v>0</v>
      </c>
    </row>
    <row r="67" spans="1:19" ht="14.25" thickBot="1" x14ac:dyDescent="0.2">
      <c r="A67" s="1" t="s">
        <v>6</v>
      </c>
      <c r="B67" s="2">
        <f>'[16]70%'!D$500</f>
        <v>0</v>
      </c>
      <c r="C67" s="2"/>
      <c r="D67" s="2"/>
      <c r="E67" s="2">
        <f>'[16]70%'!G$500</f>
        <v>0</v>
      </c>
      <c r="F67" s="2">
        <f>'[16]70%'!H$500</f>
        <v>0</v>
      </c>
      <c r="G67" s="2">
        <f>'[16]70%'!I$500</f>
        <v>0</v>
      </c>
      <c r="H67" s="2">
        <f>'[16]70%'!J$500</f>
        <v>0</v>
      </c>
      <c r="I67" s="2">
        <f>'[16]70%'!K$500</f>
        <v>0</v>
      </c>
      <c r="J67" s="2">
        <f>'[16]70%'!L$500</f>
        <v>0</v>
      </c>
      <c r="K67" s="2">
        <f>'[16]70%'!M$500</f>
        <v>0</v>
      </c>
      <c r="L67" s="2">
        <f>'[16]70%'!N$500</f>
        <v>0</v>
      </c>
      <c r="M67" s="2">
        <f>'[16]70%'!O$500</f>
        <v>0</v>
      </c>
      <c r="N67" s="2">
        <f>'[16]70%'!P$500</f>
        <v>0</v>
      </c>
      <c r="O67" s="2">
        <f>'[16]70%'!Q$500</f>
        <v>0</v>
      </c>
      <c r="P67" s="2">
        <f>'[16]70%'!R$500</f>
        <v>0</v>
      </c>
      <c r="Q67" s="2"/>
      <c r="R67" s="2">
        <f>'[16]70%'!T$500</f>
        <v>0</v>
      </c>
      <c r="S67" s="2">
        <f>'[16]70%'!U$500</f>
        <v>0</v>
      </c>
    </row>
    <row r="68" spans="1:19" ht="14.25" thickBot="1" x14ac:dyDescent="0.2">
      <c r="A68" s="1" t="s">
        <v>7</v>
      </c>
      <c r="B68" s="2">
        <f>'[17]70%'!D$500</f>
        <v>1</v>
      </c>
      <c r="C68" s="2"/>
      <c r="D68" s="2"/>
      <c r="E68" s="2">
        <f>'[17]70%'!G$500</f>
        <v>1</v>
      </c>
      <c r="F68" s="2">
        <f>'[17]70%'!H$500</f>
        <v>0</v>
      </c>
      <c r="G68" s="2">
        <f>'[17]70%'!I$500</f>
        <v>1</v>
      </c>
      <c r="H68" s="2">
        <f>'[17]70%'!J$500</f>
        <v>0</v>
      </c>
      <c r="I68" s="2">
        <f>'[17]70%'!K$500</f>
        <v>1</v>
      </c>
      <c r="J68" s="2">
        <f>'[17]70%'!L$500</f>
        <v>0</v>
      </c>
      <c r="K68" s="2">
        <f>'[17]70%'!M$500</f>
        <v>2</v>
      </c>
      <c r="L68" s="2">
        <f>'[17]70%'!N$500</f>
        <v>0</v>
      </c>
      <c r="M68" s="2">
        <f>'[17]70%'!O$500</f>
        <v>2</v>
      </c>
      <c r="N68" s="2">
        <f>'[17]70%'!P$500</f>
        <v>2</v>
      </c>
      <c r="O68" s="2">
        <f>'[17]70%'!Q$500</f>
        <v>0</v>
      </c>
      <c r="P68" s="2">
        <f>'[17]70%'!R$500</f>
        <v>2</v>
      </c>
      <c r="Q68" s="2"/>
      <c r="R68" s="2">
        <f>'[17]70%'!T$500</f>
        <v>0</v>
      </c>
      <c r="S68" s="2">
        <f>'[17]70%'!U$500</f>
        <v>0</v>
      </c>
    </row>
    <row r="69" spans="1:19" ht="14.25" thickBot="1" x14ac:dyDescent="0.2">
      <c r="A69" s="1" t="s">
        <v>8</v>
      </c>
      <c r="B69" s="2">
        <f>'[18]70%'!D$500</f>
        <v>0</v>
      </c>
      <c r="C69" s="2"/>
      <c r="D69" s="2"/>
      <c r="E69" s="2">
        <f>'[18]70%'!G$500</f>
        <v>0</v>
      </c>
      <c r="F69" s="2">
        <f>'[18]70%'!H$500</f>
        <v>0</v>
      </c>
      <c r="G69" s="2">
        <f>'[18]70%'!I$500</f>
        <v>0</v>
      </c>
      <c r="H69" s="2">
        <f>'[18]70%'!J$500</f>
        <v>0</v>
      </c>
      <c r="I69" s="2">
        <f>'[18]70%'!K$500</f>
        <v>0</v>
      </c>
      <c r="J69" s="2">
        <f>'[18]70%'!L$500</f>
        <v>0</v>
      </c>
      <c r="K69" s="2">
        <f>'[18]70%'!M$500</f>
        <v>0</v>
      </c>
      <c r="L69" s="2">
        <f>'[18]70%'!N$500</f>
        <v>0</v>
      </c>
      <c r="M69" s="2">
        <f>'[18]70%'!O$500</f>
        <v>0</v>
      </c>
      <c r="N69" s="2">
        <f>'[18]70%'!P$500</f>
        <v>0</v>
      </c>
      <c r="O69" s="2">
        <f>'[18]70%'!Q$500</f>
        <v>0</v>
      </c>
      <c r="P69" s="2">
        <f>'[18]70%'!R$500</f>
        <v>0</v>
      </c>
      <c r="Q69" s="2"/>
      <c r="R69" s="2">
        <f>'[18]70%'!T$500</f>
        <v>0</v>
      </c>
      <c r="S69" s="2">
        <f>'[18]70%'!U$500</f>
        <v>0</v>
      </c>
    </row>
    <row r="70" spans="1:19" ht="14.25" thickBot="1" x14ac:dyDescent="0.2">
      <c r="A70" s="1" t="s">
        <v>9</v>
      </c>
      <c r="B70" s="2">
        <f>'[19]70%'!D$500</f>
        <v>0</v>
      </c>
      <c r="C70" s="2"/>
      <c r="D70" s="2"/>
      <c r="E70" s="2">
        <f>'[19]70%'!G$500</f>
        <v>0</v>
      </c>
      <c r="F70" s="2">
        <f>'[19]70%'!H$500</f>
        <v>0</v>
      </c>
      <c r="G70" s="2">
        <f>'[19]70%'!I$500</f>
        <v>0</v>
      </c>
      <c r="H70" s="2">
        <f>'[19]70%'!J$500</f>
        <v>0</v>
      </c>
      <c r="I70" s="2">
        <f>'[19]70%'!K$500</f>
        <v>0</v>
      </c>
      <c r="J70" s="2">
        <f>'[19]70%'!L$500</f>
        <v>0</v>
      </c>
      <c r="K70" s="2">
        <f>'[19]70%'!M$500</f>
        <v>0</v>
      </c>
      <c r="L70" s="2">
        <f>'[19]70%'!N$500</f>
        <v>0</v>
      </c>
      <c r="M70" s="2">
        <f>'[19]70%'!O$500</f>
        <v>0</v>
      </c>
      <c r="N70" s="2">
        <f>'[19]70%'!P$500</f>
        <v>0</v>
      </c>
      <c r="O70" s="2">
        <f>'[19]70%'!Q$500</f>
        <v>0</v>
      </c>
      <c r="P70" s="2">
        <f>'[19]70%'!R$500</f>
        <v>0</v>
      </c>
      <c r="Q70" s="2"/>
      <c r="R70" s="2">
        <f>'[19]70%'!T$500</f>
        <v>0</v>
      </c>
      <c r="S70" s="2">
        <f>'[19]70%'!U$500</f>
        <v>0</v>
      </c>
    </row>
    <row r="71" spans="1:19" ht="14.25" thickBot="1" x14ac:dyDescent="0.2">
      <c r="A71" s="1" t="s">
        <v>10</v>
      </c>
      <c r="B71" s="2">
        <f>'[20]70%'!D$500</f>
        <v>0</v>
      </c>
      <c r="C71" s="2"/>
      <c r="D71" s="2"/>
      <c r="E71" s="2">
        <f>'[20]70%'!G$500</f>
        <v>0</v>
      </c>
      <c r="F71" s="2">
        <f>'[20]70%'!H$500</f>
        <v>0</v>
      </c>
      <c r="G71" s="2">
        <f>'[20]70%'!I$500</f>
        <v>0</v>
      </c>
      <c r="H71" s="2">
        <f>'[20]70%'!J$500</f>
        <v>0</v>
      </c>
      <c r="I71" s="2">
        <f>'[20]70%'!K$500</f>
        <v>0</v>
      </c>
      <c r="J71" s="2">
        <f>'[20]70%'!L$500</f>
        <v>0</v>
      </c>
      <c r="K71" s="2">
        <f>'[20]70%'!M$500</f>
        <v>0</v>
      </c>
      <c r="L71" s="2">
        <f>'[20]70%'!N$500</f>
        <v>0</v>
      </c>
      <c r="M71" s="2">
        <f>'[20]70%'!O$500</f>
        <v>0</v>
      </c>
      <c r="N71" s="2">
        <f>'[20]70%'!P$500</f>
        <v>0</v>
      </c>
      <c r="O71" s="2">
        <f>'[20]70%'!Q$500</f>
        <v>0</v>
      </c>
      <c r="P71" s="2">
        <f>'[20]70%'!R$500</f>
        <v>0</v>
      </c>
      <c r="Q71" s="2"/>
      <c r="R71" s="2">
        <f>'[20]70%'!T$500</f>
        <v>0</v>
      </c>
      <c r="S71" s="2">
        <f>'[20]70%'!U$500</f>
        <v>0</v>
      </c>
    </row>
    <row r="72" spans="1:19" ht="14.25" thickBot="1" x14ac:dyDescent="0.2">
      <c r="A72" s="1" t="s">
        <v>11</v>
      </c>
      <c r="B72" s="2">
        <f>'[21]70%'!D$500</f>
        <v>0</v>
      </c>
      <c r="C72" s="2"/>
      <c r="D72" s="2"/>
      <c r="E72" s="2">
        <f>'[21]70%'!G$500</f>
        <v>0</v>
      </c>
      <c r="F72" s="2">
        <f>'[21]70%'!H$500</f>
        <v>0</v>
      </c>
      <c r="G72" s="2">
        <f>'[21]70%'!I$500</f>
        <v>0</v>
      </c>
      <c r="H72" s="2">
        <f>'[21]70%'!J$500</f>
        <v>0</v>
      </c>
      <c r="I72" s="2">
        <f>'[21]70%'!K$500</f>
        <v>0</v>
      </c>
      <c r="J72" s="2">
        <f>'[21]70%'!L$500</f>
        <v>0</v>
      </c>
      <c r="K72" s="2">
        <f>'[21]70%'!M$500</f>
        <v>0</v>
      </c>
      <c r="L72" s="2">
        <f>'[21]70%'!N$500</f>
        <v>0</v>
      </c>
      <c r="M72" s="2">
        <f>'[21]70%'!O$500</f>
        <v>0</v>
      </c>
      <c r="N72" s="2">
        <f>'[21]70%'!P$500</f>
        <v>0</v>
      </c>
      <c r="O72" s="2">
        <f>'[21]70%'!Q$500</f>
        <v>0</v>
      </c>
      <c r="P72" s="2">
        <f>'[21]70%'!R$500</f>
        <v>0</v>
      </c>
      <c r="Q72" s="2"/>
      <c r="R72" s="2">
        <f>'[21]70%'!T$500</f>
        <v>0</v>
      </c>
      <c r="S72" s="2">
        <f>'[21]70%'!U$500</f>
        <v>0</v>
      </c>
    </row>
    <row r="73" spans="1:19" ht="14.25" thickBot="1" x14ac:dyDescent="0.2">
      <c r="A73" s="1" t="s">
        <v>12</v>
      </c>
      <c r="B73" s="2">
        <f>'[22]70%'!D$500</f>
        <v>0</v>
      </c>
      <c r="C73" s="2"/>
      <c r="D73" s="2"/>
      <c r="E73" s="2">
        <f>'[22]70%'!G$500</f>
        <v>0</v>
      </c>
      <c r="F73" s="2">
        <f>'[22]70%'!H$500</f>
        <v>0</v>
      </c>
      <c r="G73" s="2">
        <f>'[22]70%'!I$500</f>
        <v>0</v>
      </c>
      <c r="H73" s="2">
        <f>'[22]70%'!J$500</f>
        <v>0</v>
      </c>
      <c r="I73" s="2">
        <f>'[22]70%'!K$500</f>
        <v>0</v>
      </c>
      <c r="J73" s="2">
        <f>'[22]70%'!L$500</f>
        <v>0</v>
      </c>
      <c r="K73" s="2">
        <f>'[22]70%'!M$500</f>
        <v>0</v>
      </c>
      <c r="L73" s="2">
        <f>'[22]70%'!N$500</f>
        <v>0</v>
      </c>
      <c r="M73" s="2">
        <f>'[22]70%'!O$500</f>
        <v>0</v>
      </c>
      <c r="N73" s="2">
        <f>'[22]70%'!P$500</f>
        <v>0</v>
      </c>
      <c r="O73" s="2">
        <f>'[22]70%'!Q$500</f>
        <v>0</v>
      </c>
      <c r="P73" s="2">
        <f>'[22]70%'!R$500</f>
        <v>0</v>
      </c>
      <c r="Q73" s="2"/>
      <c r="R73" s="2">
        <f>'[22]70%'!T$500</f>
        <v>0</v>
      </c>
      <c r="S73" s="2">
        <f>'[22]70%'!U$500</f>
        <v>0</v>
      </c>
    </row>
    <row r="74" spans="1:19" ht="14.25" thickBot="1" x14ac:dyDescent="0.2">
      <c r="A74" s="3" t="s">
        <v>0</v>
      </c>
      <c r="B74" s="4">
        <f t="shared" ref="B74" si="6">SUM(B63:B73)</f>
        <v>1</v>
      </c>
      <c r="C74" s="4"/>
      <c r="D74" s="4"/>
      <c r="E74" s="4">
        <f>SUM(E63:E73)</f>
        <v>1</v>
      </c>
      <c r="F74" s="4">
        <f t="shared" ref="F74:S74" si="7">SUM(F63:F73)</f>
        <v>0</v>
      </c>
      <c r="G74" s="4">
        <f t="shared" si="7"/>
        <v>1</v>
      </c>
      <c r="H74" s="4">
        <f t="shared" si="7"/>
        <v>0</v>
      </c>
      <c r="I74" s="4">
        <f t="shared" si="7"/>
        <v>1</v>
      </c>
      <c r="J74" s="4">
        <f t="shared" si="7"/>
        <v>0</v>
      </c>
      <c r="K74" s="4">
        <f t="shared" si="7"/>
        <v>2</v>
      </c>
      <c r="L74" s="4">
        <f t="shared" si="7"/>
        <v>0</v>
      </c>
      <c r="M74" s="4">
        <f t="shared" si="7"/>
        <v>2</v>
      </c>
      <c r="N74" s="4">
        <f t="shared" si="7"/>
        <v>2</v>
      </c>
      <c r="O74" s="4">
        <f t="shared" si="7"/>
        <v>0</v>
      </c>
      <c r="P74" s="4">
        <f t="shared" si="7"/>
        <v>2</v>
      </c>
      <c r="Q74" s="4"/>
      <c r="R74" s="4">
        <f t="shared" si="7"/>
        <v>0</v>
      </c>
      <c r="S74" s="4">
        <f t="shared" si="7"/>
        <v>0</v>
      </c>
    </row>
    <row r="81" spans="1:19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</row>
    <row r="82" spans="1:19" ht="27" x14ac:dyDescent="0.15">
      <c r="A82" s="108"/>
      <c r="B82" s="6" t="s">
        <v>13</v>
      </c>
      <c r="C82" s="6"/>
      <c r="D82" s="6"/>
      <c r="E82" s="7" t="s">
        <v>14</v>
      </c>
      <c r="F82" s="7" t="s">
        <v>33</v>
      </c>
      <c r="G82" s="7" t="s">
        <v>15</v>
      </c>
      <c r="H82" s="7" t="s">
        <v>16</v>
      </c>
      <c r="I82" s="7" t="s">
        <v>17</v>
      </c>
      <c r="J82" s="7" t="s">
        <v>18</v>
      </c>
      <c r="K82" s="7" t="s">
        <v>20</v>
      </c>
      <c r="L82" s="7" t="s">
        <v>19</v>
      </c>
      <c r="M82" s="7" t="s">
        <v>21</v>
      </c>
      <c r="N82" s="7" t="s">
        <v>22</v>
      </c>
      <c r="O82" s="7" t="s">
        <v>23</v>
      </c>
      <c r="P82" s="7" t="s">
        <v>24</v>
      </c>
      <c r="Q82" s="7"/>
      <c r="R82" s="7" t="s">
        <v>25</v>
      </c>
      <c r="S82" s="7" t="s">
        <v>26</v>
      </c>
    </row>
    <row r="83" spans="1:19" ht="14.25" thickBot="1" x14ac:dyDescent="0.2">
      <c r="A83" s="1" t="s">
        <v>2</v>
      </c>
      <c r="B83" s="2">
        <f>'[12]60%'!D$500</f>
        <v>0</v>
      </c>
      <c r="C83" s="2"/>
      <c r="D83" s="2"/>
      <c r="E83" s="2">
        <f>'[12]60%'!G$500</f>
        <v>0</v>
      </c>
      <c r="F83" s="2">
        <f>'[12]60%'!H$500</f>
        <v>0</v>
      </c>
      <c r="G83" s="2">
        <f>'[12]60%'!I$500</f>
        <v>0</v>
      </c>
      <c r="H83" s="2">
        <f>'[12]60%'!J$500</f>
        <v>0</v>
      </c>
      <c r="I83" s="2">
        <f>'[12]60%'!K$500</f>
        <v>0</v>
      </c>
      <c r="J83" s="2">
        <f>'[12]60%'!L$500</f>
        <v>0</v>
      </c>
      <c r="K83" s="2">
        <f>'[12]60%'!M$500</f>
        <v>0</v>
      </c>
      <c r="L83" s="2">
        <f>'[12]60%'!N$500</f>
        <v>0</v>
      </c>
      <c r="M83" s="2">
        <f>'[12]60%'!O$500</f>
        <v>0</v>
      </c>
      <c r="N83" s="2">
        <f>'[12]60%'!P$500</f>
        <v>0</v>
      </c>
      <c r="O83" s="2">
        <f>'[12]60%'!Q$500</f>
        <v>0</v>
      </c>
      <c r="P83" s="2">
        <f>'[12]60%'!R$500</f>
        <v>0</v>
      </c>
      <c r="Q83" s="2"/>
      <c r="R83" s="2">
        <f>'[12]60%'!T$500</f>
        <v>0</v>
      </c>
      <c r="S83" s="2">
        <f>'[12]60%'!U$500</f>
        <v>0</v>
      </c>
    </row>
    <row r="84" spans="1:19" ht="14.25" thickBot="1" x14ac:dyDescent="0.2">
      <c r="A84" s="1" t="s">
        <v>3</v>
      </c>
      <c r="B84" s="2">
        <f>'[13]60%'!D$500</f>
        <v>0</v>
      </c>
      <c r="C84" s="2"/>
      <c r="D84" s="2"/>
      <c r="E84" s="2">
        <f>'[13]60%'!G$500</f>
        <v>0</v>
      </c>
      <c r="F84" s="2">
        <f>'[13]60%'!H$500</f>
        <v>0</v>
      </c>
      <c r="G84" s="2">
        <f>'[13]60%'!I$500</f>
        <v>0</v>
      </c>
      <c r="H84" s="2">
        <f>'[13]60%'!J$500</f>
        <v>0</v>
      </c>
      <c r="I84" s="2">
        <f>'[13]60%'!K$500</f>
        <v>0</v>
      </c>
      <c r="J84" s="2">
        <f>'[13]60%'!L$500</f>
        <v>0</v>
      </c>
      <c r="K84" s="2">
        <f>'[13]60%'!M$500</f>
        <v>0</v>
      </c>
      <c r="L84" s="2">
        <f>'[13]60%'!N$500</f>
        <v>0</v>
      </c>
      <c r="M84" s="2">
        <f>'[13]60%'!O$500</f>
        <v>0</v>
      </c>
      <c r="N84" s="2">
        <f>'[13]60%'!P$500</f>
        <v>0</v>
      </c>
      <c r="O84" s="2">
        <f>'[13]60%'!Q$500</f>
        <v>0</v>
      </c>
      <c r="P84" s="2">
        <f>'[13]60%'!R$500</f>
        <v>0</v>
      </c>
      <c r="Q84" s="2"/>
      <c r="R84" s="2">
        <f>'[13]60%'!T$500</f>
        <v>0</v>
      </c>
      <c r="S84" s="2">
        <f>'[13]60%'!U$500</f>
        <v>0</v>
      </c>
    </row>
    <row r="85" spans="1:19" ht="14.25" thickBot="1" x14ac:dyDescent="0.2">
      <c r="A85" s="1" t="s">
        <v>4</v>
      </c>
      <c r="B85" s="2">
        <f>'[14]60%'!D$500</f>
        <v>0</v>
      </c>
      <c r="C85" s="2"/>
      <c r="D85" s="2"/>
      <c r="E85" s="2">
        <f>'[14]60%'!G$500</f>
        <v>0</v>
      </c>
      <c r="F85" s="2">
        <f>'[14]60%'!H$500</f>
        <v>0</v>
      </c>
      <c r="G85" s="2">
        <f>'[14]60%'!I$500</f>
        <v>0</v>
      </c>
      <c r="H85" s="2">
        <f>'[14]60%'!J$500</f>
        <v>0</v>
      </c>
      <c r="I85" s="2">
        <f>'[14]60%'!K$500</f>
        <v>0</v>
      </c>
      <c r="J85" s="2">
        <f>'[14]60%'!L$500</f>
        <v>0</v>
      </c>
      <c r="K85" s="2">
        <f>'[14]60%'!M$500</f>
        <v>0</v>
      </c>
      <c r="L85" s="2">
        <f>'[14]60%'!N$500</f>
        <v>0</v>
      </c>
      <c r="M85" s="2">
        <f>'[14]60%'!O$500</f>
        <v>0</v>
      </c>
      <c r="N85" s="2">
        <f>'[14]60%'!P$500</f>
        <v>0</v>
      </c>
      <c r="O85" s="2">
        <f>'[14]60%'!Q$500</f>
        <v>0</v>
      </c>
      <c r="P85" s="2">
        <f>'[14]60%'!R$500</f>
        <v>0</v>
      </c>
      <c r="Q85" s="2"/>
      <c r="R85" s="2">
        <f>'[14]60%'!T$500</f>
        <v>0</v>
      </c>
      <c r="S85" s="2">
        <f>'[14]60%'!U$500</f>
        <v>0</v>
      </c>
    </row>
    <row r="86" spans="1:19" ht="14.25" thickBot="1" x14ac:dyDescent="0.2">
      <c r="A86" s="1" t="s">
        <v>5</v>
      </c>
      <c r="B86" s="2">
        <f>'[15]60%'!D$500</f>
        <v>0</v>
      </c>
      <c r="C86" s="2"/>
      <c r="D86" s="2"/>
      <c r="E86" s="2">
        <f>'[15]60%'!G$500</f>
        <v>0</v>
      </c>
      <c r="F86" s="2">
        <f>'[15]60%'!H$500</f>
        <v>0</v>
      </c>
      <c r="G86" s="2">
        <f>'[15]60%'!I$500</f>
        <v>0</v>
      </c>
      <c r="H86" s="2">
        <f>'[15]60%'!J$500</f>
        <v>0</v>
      </c>
      <c r="I86" s="2">
        <f>'[15]60%'!K$500</f>
        <v>0</v>
      </c>
      <c r="J86" s="2">
        <f>'[15]60%'!L$500</f>
        <v>0</v>
      </c>
      <c r="K86" s="2">
        <f>'[15]60%'!M$500</f>
        <v>0</v>
      </c>
      <c r="L86" s="2">
        <f>'[15]60%'!N$500</f>
        <v>0</v>
      </c>
      <c r="M86" s="2">
        <f>'[15]60%'!O$500</f>
        <v>0</v>
      </c>
      <c r="N86" s="2">
        <f>'[15]60%'!P$500</f>
        <v>0</v>
      </c>
      <c r="O86" s="2">
        <f>'[15]60%'!Q$500</f>
        <v>0</v>
      </c>
      <c r="P86" s="2">
        <f>'[15]60%'!R$500</f>
        <v>0</v>
      </c>
      <c r="Q86" s="2"/>
      <c r="R86" s="2">
        <f>'[15]60%'!T$500</f>
        <v>0</v>
      </c>
      <c r="S86" s="2">
        <f>'[15]60%'!U$500</f>
        <v>0</v>
      </c>
    </row>
    <row r="87" spans="1:19" ht="14.25" thickBot="1" x14ac:dyDescent="0.2">
      <c r="A87" s="1" t="s">
        <v>6</v>
      </c>
      <c r="B87" s="2">
        <f>'[16]60%'!D$500</f>
        <v>0</v>
      </c>
      <c r="C87" s="2"/>
      <c r="D87" s="2"/>
      <c r="E87" s="2">
        <f>'[16]60%'!G$500</f>
        <v>0</v>
      </c>
      <c r="F87" s="2">
        <f>'[16]60%'!H$500</f>
        <v>0</v>
      </c>
      <c r="G87" s="2">
        <f>'[16]60%'!I$500</f>
        <v>0</v>
      </c>
      <c r="H87" s="2">
        <f>'[16]60%'!J$500</f>
        <v>0</v>
      </c>
      <c r="I87" s="2">
        <f>'[16]60%'!K$500</f>
        <v>0</v>
      </c>
      <c r="J87" s="2">
        <f>'[16]60%'!L$500</f>
        <v>0</v>
      </c>
      <c r="K87" s="2">
        <f>'[16]60%'!M$500</f>
        <v>0</v>
      </c>
      <c r="L87" s="2">
        <f>'[16]60%'!N$500</f>
        <v>0</v>
      </c>
      <c r="M87" s="2">
        <f>'[16]60%'!O$500</f>
        <v>0</v>
      </c>
      <c r="N87" s="2">
        <f>'[16]60%'!P$500</f>
        <v>0</v>
      </c>
      <c r="O87" s="2">
        <f>'[16]60%'!Q$500</f>
        <v>0</v>
      </c>
      <c r="P87" s="2">
        <f>'[16]60%'!R$500</f>
        <v>0</v>
      </c>
      <c r="Q87" s="2"/>
      <c r="R87" s="2">
        <f>'[16]60%'!T$500</f>
        <v>0</v>
      </c>
      <c r="S87" s="2">
        <f>'[16]60%'!U$500</f>
        <v>0</v>
      </c>
    </row>
    <row r="88" spans="1:19" ht="14.25" thickBot="1" x14ac:dyDescent="0.2">
      <c r="A88" s="1" t="s">
        <v>7</v>
      </c>
      <c r="B88" s="2">
        <f>'[17]60%'!D$500</f>
        <v>2</v>
      </c>
      <c r="C88" s="2"/>
      <c r="D88" s="2"/>
      <c r="E88" s="2">
        <f>'[17]60%'!G$500</f>
        <v>2</v>
      </c>
      <c r="F88" s="2">
        <f>'[17]60%'!H$500</f>
        <v>0</v>
      </c>
      <c r="G88" s="2">
        <f>'[17]60%'!I$500</f>
        <v>2</v>
      </c>
      <c r="H88" s="2">
        <f>'[17]60%'!J$500</f>
        <v>0</v>
      </c>
      <c r="I88" s="2">
        <f>'[17]60%'!K$500</f>
        <v>2</v>
      </c>
      <c r="J88" s="2">
        <f>'[17]60%'!L$500</f>
        <v>0</v>
      </c>
      <c r="K88" s="2">
        <f>'[17]60%'!M$500</f>
        <v>7</v>
      </c>
      <c r="L88" s="2">
        <f>'[17]60%'!N$500</f>
        <v>0</v>
      </c>
      <c r="M88" s="2">
        <f>'[17]60%'!O$500</f>
        <v>7</v>
      </c>
      <c r="N88" s="2">
        <f>'[17]60%'!P$500</f>
        <v>7</v>
      </c>
      <c r="O88" s="2">
        <f>'[17]60%'!Q$500</f>
        <v>0</v>
      </c>
      <c r="P88" s="2">
        <f>'[17]60%'!R$500</f>
        <v>7</v>
      </c>
      <c r="Q88" s="2"/>
      <c r="R88" s="2">
        <f>'[17]60%'!T$500</f>
        <v>0</v>
      </c>
      <c r="S88" s="2">
        <f>'[17]60%'!U$500</f>
        <v>0</v>
      </c>
    </row>
    <row r="89" spans="1:19" ht="14.25" thickBot="1" x14ac:dyDescent="0.2">
      <c r="A89" s="1" t="s">
        <v>8</v>
      </c>
      <c r="B89" s="2">
        <f>'[18]60%'!D$500</f>
        <v>1</v>
      </c>
      <c r="C89" s="2"/>
      <c r="D89" s="2"/>
      <c r="E89" s="2">
        <f>'[18]60%'!G$500</f>
        <v>0</v>
      </c>
      <c r="F89" s="2">
        <f>'[18]60%'!H$500</f>
        <v>0</v>
      </c>
      <c r="G89" s="2">
        <f>'[18]60%'!I$500</f>
        <v>0</v>
      </c>
      <c r="H89" s="2">
        <f>'[18]60%'!J$500</f>
        <v>1</v>
      </c>
      <c r="I89" s="2">
        <f>'[18]60%'!K$500</f>
        <v>0</v>
      </c>
      <c r="J89" s="2">
        <f>'[18]60%'!L$500</f>
        <v>0</v>
      </c>
      <c r="K89" s="2">
        <f>'[18]60%'!M$500</f>
        <v>0</v>
      </c>
      <c r="L89" s="2">
        <f>'[18]60%'!N$500</f>
        <v>2</v>
      </c>
      <c r="M89" s="2">
        <f>'[18]60%'!O$500</f>
        <v>1</v>
      </c>
      <c r="N89" s="2">
        <f>'[18]60%'!P$500</f>
        <v>0</v>
      </c>
      <c r="O89" s="2">
        <f>'[18]60%'!Q$500</f>
        <v>0</v>
      </c>
      <c r="P89" s="2">
        <f>'[18]60%'!R$500</f>
        <v>0</v>
      </c>
      <c r="Q89" s="2"/>
      <c r="R89" s="2">
        <f>'[18]60%'!T$500</f>
        <v>0</v>
      </c>
      <c r="S89" s="2">
        <f>'[18]60%'!U$500</f>
        <v>0</v>
      </c>
    </row>
    <row r="90" spans="1:19" ht="14.25" thickBot="1" x14ac:dyDescent="0.2">
      <c r="A90" s="1" t="s">
        <v>9</v>
      </c>
      <c r="B90" s="2">
        <f>'[19]60%'!D$500</f>
        <v>0</v>
      </c>
      <c r="C90" s="2"/>
      <c r="D90" s="2"/>
      <c r="E90" s="2">
        <f>'[19]60%'!G$500</f>
        <v>0</v>
      </c>
      <c r="F90" s="2">
        <f>'[19]60%'!H$500</f>
        <v>0</v>
      </c>
      <c r="G90" s="2">
        <f>'[19]60%'!I$500</f>
        <v>0</v>
      </c>
      <c r="H90" s="2">
        <f>'[19]60%'!J$500</f>
        <v>0</v>
      </c>
      <c r="I90" s="2">
        <f>'[19]60%'!K$500</f>
        <v>0</v>
      </c>
      <c r="J90" s="2">
        <f>'[19]60%'!L$500</f>
        <v>0</v>
      </c>
      <c r="K90" s="2">
        <f>'[19]60%'!M$500</f>
        <v>0</v>
      </c>
      <c r="L90" s="2">
        <f>'[19]60%'!N$500</f>
        <v>0</v>
      </c>
      <c r="M90" s="2">
        <f>'[19]60%'!O$500</f>
        <v>0</v>
      </c>
      <c r="N90" s="2">
        <f>'[19]60%'!P$500</f>
        <v>0</v>
      </c>
      <c r="O90" s="2">
        <f>'[19]60%'!Q$500</f>
        <v>0</v>
      </c>
      <c r="P90" s="2">
        <f>'[19]60%'!R$500</f>
        <v>0</v>
      </c>
      <c r="Q90" s="2"/>
      <c r="R90" s="2">
        <f>'[19]60%'!T$500</f>
        <v>0</v>
      </c>
      <c r="S90" s="2">
        <f>'[19]60%'!U$500</f>
        <v>0</v>
      </c>
    </row>
    <row r="91" spans="1:19" ht="14.25" thickBot="1" x14ac:dyDescent="0.2">
      <c r="A91" s="1" t="s">
        <v>10</v>
      </c>
      <c r="B91" s="2">
        <f>'[20]60%'!D$500</f>
        <v>0</v>
      </c>
      <c r="C91" s="2"/>
      <c r="D91" s="2"/>
      <c r="E91" s="2">
        <f>'[20]60%'!G$500</f>
        <v>0</v>
      </c>
      <c r="F91" s="2">
        <f>'[20]60%'!H$500</f>
        <v>0</v>
      </c>
      <c r="G91" s="2">
        <f>'[20]60%'!I$500</f>
        <v>0</v>
      </c>
      <c r="H91" s="2">
        <f>'[20]60%'!J$500</f>
        <v>0</v>
      </c>
      <c r="I91" s="2">
        <f>'[20]60%'!K$500</f>
        <v>0</v>
      </c>
      <c r="J91" s="2">
        <f>'[20]60%'!L$500</f>
        <v>0</v>
      </c>
      <c r="K91" s="2">
        <f>'[20]60%'!M$500</f>
        <v>0</v>
      </c>
      <c r="L91" s="2">
        <f>'[20]60%'!N$500</f>
        <v>0</v>
      </c>
      <c r="M91" s="2">
        <f>'[20]60%'!O$500</f>
        <v>0</v>
      </c>
      <c r="N91" s="2">
        <f>'[20]60%'!P$500</f>
        <v>0</v>
      </c>
      <c r="O91" s="2">
        <f>'[20]60%'!Q$500</f>
        <v>0</v>
      </c>
      <c r="P91" s="2">
        <f>'[20]60%'!R$500</f>
        <v>0</v>
      </c>
      <c r="Q91" s="2"/>
      <c r="R91" s="2">
        <f>'[20]60%'!T$500</f>
        <v>0</v>
      </c>
      <c r="S91" s="2">
        <f>'[20]60%'!U$500</f>
        <v>0</v>
      </c>
    </row>
    <row r="92" spans="1:19" ht="14.25" thickBot="1" x14ac:dyDescent="0.2">
      <c r="A92" s="1" t="s">
        <v>11</v>
      </c>
      <c r="B92" s="2">
        <f>'[21]60%'!D$500</f>
        <v>0</v>
      </c>
      <c r="C92" s="2"/>
      <c r="D92" s="2"/>
      <c r="E92" s="2">
        <f>'[21]60%'!G$500</f>
        <v>0</v>
      </c>
      <c r="F92" s="2">
        <f>'[21]60%'!H$500</f>
        <v>0</v>
      </c>
      <c r="G92" s="2">
        <f>'[21]60%'!I$500</f>
        <v>0</v>
      </c>
      <c r="H92" s="2">
        <f>'[21]60%'!J$500</f>
        <v>0</v>
      </c>
      <c r="I92" s="2">
        <f>'[21]60%'!K$500</f>
        <v>0</v>
      </c>
      <c r="J92" s="2">
        <f>'[21]60%'!L$500</f>
        <v>0</v>
      </c>
      <c r="K92" s="2">
        <f>'[21]60%'!M$500</f>
        <v>0</v>
      </c>
      <c r="L92" s="2">
        <f>'[21]60%'!N$500</f>
        <v>0</v>
      </c>
      <c r="M92" s="2">
        <f>'[21]60%'!O$500</f>
        <v>0</v>
      </c>
      <c r="N92" s="2">
        <f>'[21]60%'!P$500</f>
        <v>0</v>
      </c>
      <c r="O92" s="2">
        <f>'[21]60%'!Q$500</f>
        <v>0</v>
      </c>
      <c r="P92" s="2">
        <f>'[21]60%'!R$500</f>
        <v>0</v>
      </c>
      <c r="Q92" s="2"/>
      <c r="R92" s="2">
        <f>'[21]60%'!T$500</f>
        <v>0</v>
      </c>
      <c r="S92" s="2">
        <f>'[21]60%'!U$500</f>
        <v>0</v>
      </c>
    </row>
    <row r="93" spans="1:19" ht="14.25" thickBot="1" x14ac:dyDescent="0.2">
      <c r="A93" s="1" t="s">
        <v>12</v>
      </c>
      <c r="B93" s="2">
        <f>'[22]60%'!D$500</f>
        <v>0</v>
      </c>
      <c r="C93" s="2"/>
      <c r="D93" s="2"/>
      <c r="E93" s="2">
        <f>'[22]60%'!G$500</f>
        <v>0</v>
      </c>
      <c r="F93" s="2">
        <f>'[22]60%'!H$500</f>
        <v>0</v>
      </c>
      <c r="G93" s="2">
        <f>'[22]60%'!I$500</f>
        <v>0</v>
      </c>
      <c r="H93" s="2">
        <f>'[22]60%'!J$500</f>
        <v>0</v>
      </c>
      <c r="I93" s="2">
        <f>'[22]60%'!K$500</f>
        <v>0</v>
      </c>
      <c r="J93" s="2">
        <f>'[22]60%'!L$500</f>
        <v>0</v>
      </c>
      <c r="K93" s="2">
        <f>'[22]60%'!M$500</f>
        <v>0</v>
      </c>
      <c r="L93" s="2">
        <f>'[22]60%'!N$500</f>
        <v>0</v>
      </c>
      <c r="M93" s="2">
        <f>'[22]60%'!O$500</f>
        <v>0</v>
      </c>
      <c r="N93" s="2">
        <f>'[22]60%'!P$500</f>
        <v>0</v>
      </c>
      <c r="O93" s="2">
        <f>'[22]60%'!Q$500</f>
        <v>0</v>
      </c>
      <c r="P93" s="2">
        <f>'[22]60%'!R$500</f>
        <v>0</v>
      </c>
      <c r="Q93" s="2"/>
      <c r="R93" s="2">
        <f>'[22]60%'!T$500</f>
        <v>0</v>
      </c>
      <c r="S93" s="2">
        <f>'[22]60%'!U$500</f>
        <v>0</v>
      </c>
    </row>
    <row r="94" spans="1:19" ht="14.25" thickBot="1" x14ac:dyDescent="0.2">
      <c r="A94" s="3" t="s">
        <v>0</v>
      </c>
      <c r="B94" s="4">
        <f t="shared" ref="B94" si="8">SUM(B83:B93)</f>
        <v>3</v>
      </c>
      <c r="C94" s="4"/>
      <c r="D94" s="4"/>
      <c r="E94" s="4">
        <f>SUM(E83:E93)</f>
        <v>2</v>
      </c>
      <c r="F94" s="4">
        <f t="shared" ref="F94:S94" si="9">SUM(F83:F93)</f>
        <v>0</v>
      </c>
      <c r="G94" s="4">
        <f t="shared" si="9"/>
        <v>2</v>
      </c>
      <c r="H94" s="4">
        <f t="shared" si="9"/>
        <v>1</v>
      </c>
      <c r="I94" s="4">
        <f t="shared" si="9"/>
        <v>2</v>
      </c>
      <c r="J94" s="4">
        <f t="shared" si="9"/>
        <v>0</v>
      </c>
      <c r="K94" s="4">
        <f t="shared" si="9"/>
        <v>7</v>
      </c>
      <c r="L94" s="4">
        <f t="shared" si="9"/>
        <v>2</v>
      </c>
      <c r="M94" s="4">
        <f t="shared" si="9"/>
        <v>8</v>
      </c>
      <c r="N94" s="4">
        <f t="shared" si="9"/>
        <v>7</v>
      </c>
      <c r="O94" s="4">
        <f t="shared" si="9"/>
        <v>0</v>
      </c>
      <c r="P94" s="4">
        <f t="shared" si="9"/>
        <v>7</v>
      </c>
      <c r="Q94" s="4"/>
      <c r="R94" s="4">
        <f t="shared" si="9"/>
        <v>0</v>
      </c>
      <c r="S94" s="4">
        <f t="shared" si="9"/>
        <v>0</v>
      </c>
    </row>
    <row r="101" spans="1:19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</row>
    <row r="102" spans="1:19" ht="27" x14ac:dyDescent="0.15">
      <c r="A102" s="108"/>
      <c r="B102" s="6" t="s">
        <v>13</v>
      </c>
      <c r="C102" s="6"/>
      <c r="D102" s="6"/>
      <c r="E102" s="7" t="s">
        <v>14</v>
      </c>
      <c r="F102" s="7" t="s">
        <v>33</v>
      </c>
      <c r="G102" s="7" t="s">
        <v>15</v>
      </c>
      <c r="H102" s="7" t="s">
        <v>16</v>
      </c>
      <c r="I102" s="7" t="s">
        <v>17</v>
      </c>
      <c r="J102" s="7" t="s">
        <v>18</v>
      </c>
      <c r="K102" s="7" t="s">
        <v>20</v>
      </c>
      <c r="L102" s="7" t="s">
        <v>19</v>
      </c>
      <c r="M102" s="7" t="s">
        <v>21</v>
      </c>
      <c r="N102" s="7" t="s">
        <v>22</v>
      </c>
      <c r="O102" s="7" t="s">
        <v>23</v>
      </c>
      <c r="P102" s="7" t="s">
        <v>24</v>
      </c>
      <c r="Q102" s="7"/>
      <c r="R102" s="7" t="s">
        <v>25</v>
      </c>
      <c r="S102" s="7" t="s">
        <v>26</v>
      </c>
    </row>
    <row r="103" spans="1:19" ht="14.25" thickBot="1" x14ac:dyDescent="0.2">
      <c r="A103" s="1" t="s">
        <v>2</v>
      </c>
      <c r="B103" s="2">
        <f>'[12]50%'!D$500</f>
        <v>0</v>
      </c>
      <c r="C103" s="2"/>
      <c r="D103" s="2"/>
      <c r="E103" s="2">
        <f>'[12]50%'!G$500</f>
        <v>0</v>
      </c>
      <c r="F103" s="2">
        <f>'[12]50%'!H$500</f>
        <v>0</v>
      </c>
      <c r="G103" s="2">
        <f>'[12]50%'!I$500</f>
        <v>0</v>
      </c>
      <c r="H103" s="2">
        <f>'[12]50%'!J$500</f>
        <v>0</v>
      </c>
      <c r="I103" s="2">
        <f>'[12]50%'!K$500</f>
        <v>0</v>
      </c>
      <c r="J103" s="2">
        <f>'[12]50%'!L$500</f>
        <v>0</v>
      </c>
      <c r="K103" s="2">
        <f>'[12]50%'!M$500</f>
        <v>0</v>
      </c>
      <c r="L103" s="2">
        <f>'[12]50%'!N$500</f>
        <v>0</v>
      </c>
      <c r="M103" s="2">
        <f>'[12]50%'!O$500</f>
        <v>0</v>
      </c>
      <c r="N103" s="2">
        <f>'[12]50%'!P$500</f>
        <v>0</v>
      </c>
      <c r="O103" s="2">
        <f>'[12]50%'!Q$500</f>
        <v>0</v>
      </c>
      <c r="P103" s="2">
        <f>'[12]50%'!R$500</f>
        <v>0</v>
      </c>
      <c r="Q103" s="2"/>
      <c r="R103" s="2">
        <f>'[12]50%'!T$500</f>
        <v>0</v>
      </c>
      <c r="S103" s="2">
        <f>'[12]50%'!U$500</f>
        <v>0</v>
      </c>
    </row>
    <row r="104" spans="1:19" ht="14.25" thickBot="1" x14ac:dyDescent="0.2">
      <c r="A104" s="1" t="s">
        <v>3</v>
      </c>
      <c r="B104" s="2">
        <f>'[13]50%'!D$500</f>
        <v>0</v>
      </c>
      <c r="C104" s="2"/>
      <c r="D104" s="2"/>
      <c r="E104" s="2">
        <f>'[13]50%'!G$500</f>
        <v>0</v>
      </c>
      <c r="F104" s="2">
        <f>'[13]50%'!H$500</f>
        <v>0</v>
      </c>
      <c r="G104" s="2">
        <f>'[13]50%'!I$500</f>
        <v>0</v>
      </c>
      <c r="H104" s="2">
        <f>'[13]50%'!J$500</f>
        <v>0</v>
      </c>
      <c r="I104" s="2">
        <f>'[13]50%'!K$500</f>
        <v>0</v>
      </c>
      <c r="J104" s="2">
        <f>'[13]50%'!L$500</f>
        <v>0</v>
      </c>
      <c r="K104" s="2">
        <f>'[13]50%'!M$500</f>
        <v>0</v>
      </c>
      <c r="L104" s="2">
        <f>'[13]50%'!N$500</f>
        <v>0</v>
      </c>
      <c r="M104" s="2">
        <f>'[13]50%'!O$500</f>
        <v>0</v>
      </c>
      <c r="N104" s="2">
        <f>'[13]50%'!P$500</f>
        <v>0</v>
      </c>
      <c r="O104" s="2">
        <f>'[13]50%'!Q$500</f>
        <v>0</v>
      </c>
      <c r="P104" s="2">
        <f>'[13]50%'!R$500</f>
        <v>0</v>
      </c>
      <c r="Q104" s="2"/>
      <c r="R104" s="2">
        <f>'[13]50%'!T$500</f>
        <v>0</v>
      </c>
      <c r="S104" s="2">
        <f>'[13]50%'!U$500</f>
        <v>0</v>
      </c>
    </row>
    <row r="105" spans="1:19" ht="14.25" thickBot="1" x14ac:dyDescent="0.2">
      <c r="A105" s="1" t="s">
        <v>4</v>
      </c>
      <c r="B105" s="2">
        <f>'[14]50%'!D$500</f>
        <v>0</v>
      </c>
      <c r="C105" s="2"/>
      <c r="D105" s="2"/>
      <c r="E105" s="2">
        <f>'[14]50%'!G$500</f>
        <v>0</v>
      </c>
      <c r="F105" s="2">
        <f>'[14]50%'!H$500</f>
        <v>0</v>
      </c>
      <c r="G105" s="2">
        <f>'[14]50%'!I$500</f>
        <v>0</v>
      </c>
      <c r="H105" s="2">
        <f>'[14]50%'!J$500</f>
        <v>0</v>
      </c>
      <c r="I105" s="2">
        <f>'[14]50%'!K$500</f>
        <v>0</v>
      </c>
      <c r="J105" s="2">
        <f>'[14]50%'!L$500</f>
        <v>0</v>
      </c>
      <c r="K105" s="2">
        <f>'[14]50%'!M$500</f>
        <v>0</v>
      </c>
      <c r="L105" s="2">
        <f>'[14]50%'!N$500</f>
        <v>0</v>
      </c>
      <c r="M105" s="2">
        <f>'[14]50%'!O$500</f>
        <v>0</v>
      </c>
      <c r="N105" s="2">
        <f>'[14]50%'!P$500</f>
        <v>0</v>
      </c>
      <c r="O105" s="2">
        <f>'[14]50%'!Q$500</f>
        <v>0</v>
      </c>
      <c r="P105" s="2">
        <f>'[14]50%'!R$500</f>
        <v>0</v>
      </c>
      <c r="Q105" s="2"/>
      <c r="R105" s="2">
        <f>'[14]50%'!T$500</f>
        <v>0</v>
      </c>
      <c r="S105" s="2">
        <f>'[14]50%'!U$500</f>
        <v>0</v>
      </c>
    </row>
    <row r="106" spans="1:19" ht="14.25" thickBot="1" x14ac:dyDescent="0.2">
      <c r="A106" s="1" t="s">
        <v>5</v>
      </c>
      <c r="B106" s="2">
        <f>'[15]50%'!D$500</f>
        <v>1</v>
      </c>
      <c r="C106" s="2"/>
      <c r="D106" s="2"/>
      <c r="E106" s="2">
        <f>'[15]50%'!G$500</f>
        <v>0</v>
      </c>
      <c r="F106" s="2">
        <f>'[15]50%'!H$500</f>
        <v>0</v>
      </c>
      <c r="G106" s="2">
        <f>'[15]50%'!I$500</f>
        <v>0</v>
      </c>
      <c r="H106" s="2">
        <f>'[15]50%'!J$500</f>
        <v>1</v>
      </c>
      <c r="I106" s="2">
        <f>'[15]50%'!K$500</f>
        <v>0</v>
      </c>
      <c r="J106" s="2">
        <f>'[15]50%'!L$500</f>
        <v>0</v>
      </c>
      <c r="K106" s="2">
        <f>'[15]50%'!M$500</f>
        <v>0</v>
      </c>
      <c r="L106" s="2">
        <f>'[15]50%'!N$500</f>
        <v>1</v>
      </c>
      <c r="M106" s="2">
        <f>'[15]50%'!O$500</f>
        <v>1</v>
      </c>
      <c r="N106" s="2">
        <f>'[15]50%'!P$500</f>
        <v>0</v>
      </c>
      <c r="O106" s="2">
        <f>'[15]50%'!Q$500</f>
        <v>0</v>
      </c>
      <c r="P106" s="2">
        <f>'[15]50%'!R$500</f>
        <v>0</v>
      </c>
      <c r="Q106" s="2"/>
      <c r="R106" s="2">
        <f>'[15]50%'!T$500</f>
        <v>0</v>
      </c>
      <c r="S106" s="2">
        <f>'[15]50%'!U$500</f>
        <v>0</v>
      </c>
    </row>
    <row r="107" spans="1:19" ht="14.25" thickBot="1" x14ac:dyDescent="0.2">
      <c r="A107" s="1" t="s">
        <v>6</v>
      </c>
      <c r="B107" s="2">
        <f>'[16]50%'!D$500</f>
        <v>0</v>
      </c>
      <c r="C107" s="2"/>
      <c r="D107" s="2"/>
      <c r="E107" s="2">
        <f>'[16]50%'!G$500</f>
        <v>0</v>
      </c>
      <c r="F107" s="2">
        <f>'[16]50%'!H$500</f>
        <v>0</v>
      </c>
      <c r="G107" s="2">
        <f>'[16]50%'!I$500</f>
        <v>0</v>
      </c>
      <c r="H107" s="2">
        <f>'[16]50%'!J$500</f>
        <v>0</v>
      </c>
      <c r="I107" s="2">
        <f>'[16]50%'!K$500</f>
        <v>0</v>
      </c>
      <c r="J107" s="2">
        <f>'[16]50%'!L$500</f>
        <v>0</v>
      </c>
      <c r="K107" s="2">
        <f>'[16]50%'!M$500</f>
        <v>0</v>
      </c>
      <c r="L107" s="2">
        <f>'[16]50%'!N$500</f>
        <v>0</v>
      </c>
      <c r="M107" s="2">
        <f>'[16]50%'!O$500</f>
        <v>0</v>
      </c>
      <c r="N107" s="2">
        <f>'[16]50%'!P$500</f>
        <v>0</v>
      </c>
      <c r="O107" s="2">
        <f>'[16]50%'!Q$500</f>
        <v>0</v>
      </c>
      <c r="P107" s="2">
        <f>'[16]50%'!R$500</f>
        <v>0</v>
      </c>
      <c r="Q107" s="2"/>
      <c r="R107" s="2">
        <f>'[16]50%'!T$500</f>
        <v>0</v>
      </c>
      <c r="S107" s="2">
        <f>'[16]50%'!U$500</f>
        <v>0</v>
      </c>
    </row>
    <row r="108" spans="1:19" ht="14.25" thickBot="1" x14ac:dyDescent="0.2">
      <c r="A108" s="1" t="s">
        <v>7</v>
      </c>
      <c r="B108" s="2">
        <f>'[17]50%'!D$500</f>
        <v>0</v>
      </c>
      <c r="C108" s="2"/>
      <c r="D108" s="2"/>
      <c r="E108" s="2">
        <f>'[17]50%'!G$500</f>
        <v>0</v>
      </c>
      <c r="F108" s="2">
        <f>'[17]50%'!H$500</f>
        <v>0</v>
      </c>
      <c r="G108" s="2">
        <f>'[17]50%'!I$500</f>
        <v>0</v>
      </c>
      <c r="H108" s="2">
        <f>'[17]50%'!J$500</f>
        <v>0</v>
      </c>
      <c r="I108" s="2">
        <f>'[17]50%'!K$500</f>
        <v>0</v>
      </c>
      <c r="J108" s="2">
        <f>'[17]50%'!L$500</f>
        <v>0</v>
      </c>
      <c r="K108" s="2">
        <f>'[17]50%'!M$500</f>
        <v>0</v>
      </c>
      <c r="L108" s="2">
        <f>'[17]50%'!N$500</f>
        <v>0</v>
      </c>
      <c r="M108" s="2">
        <f>'[17]50%'!O$500</f>
        <v>0</v>
      </c>
      <c r="N108" s="2">
        <f>'[17]50%'!P$500</f>
        <v>0</v>
      </c>
      <c r="O108" s="2">
        <f>'[17]50%'!Q$500</f>
        <v>0</v>
      </c>
      <c r="P108" s="2">
        <f>'[17]50%'!R$500</f>
        <v>0</v>
      </c>
      <c r="Q108" s="2"/>
      <c r="R108" s="2">
        <f>'[17]50%'!T$500</f>
        <v>0</v>
      </c>
      <c r="S108" s="2">
        <f>'[17]50%'!U$500</f>
        <v>0</v>
      </c>
    </row>
    <row r="109" spans="1:19" ht="14.25" thickBot="1" x14ac:dyDescent="0.2">
      <c r="A109" s="1" t="s">
        <v>8</v>
      </c>
      <c r="B109" s="2">
        <f>'[18]50%'!D$500</f>
        <v>1</v>
      </c>
      <c r="C109" s="2"/>
      <c r="D109" s="2"/>
      <c r="E109" s="2">
        <f>'[18]50%'!G$500</f>
        <v>0</v>
      </c>
      <c r="F109" s="2">
        <f>'[18]50%'!H$500</f>
        <v>0</v>
      </c>
      <c r="G109" s="2">
        <f>'[18]50%'!I$500</f>
        <v>1</v>
      </c>
      <c r="H109" s="2">
        <f>'[18]50%'!J$500</f>
        <v>0</v>
      </c>
      <c r="I109" s="2">
        <f>'[18]50%'!K$500</f>
        <v>0</v>
      </c>
      <c r="J109" s="2">
        <f>'[18]50%'!L$500</f>
        <v>0</v>
      </c>
      <c r="K109" s="2">
        <f>'[18]50%'!M$500</f>
        <v>1</v>
      </c>
      <c r="L109" s="2">
        <f>'[18]50%'!N$500</f>
        <v>0</v>
      </c>
      <c r="M109" s="2">
        <f>'[18]50%'!O$500</f>
        <v>1</v>
      </c>
      <c r="N109" s="2">
        <f>'[18]50%'!P$500</f>
        <v>0</v>
      </c>
      <c r="O109" s="2">
        <f>'[18]50%'!Q$500</f>
        <v>0</v>
      </c>
      <c r="P109" s="2">
        <f>'[18]50%'!R$500</f>
        <v>0</v>
      </c>
      <c r="Q109" s="2"/>
      <c r="R109" s="2">
        <f>'[18]50%'!T$500</f>
        <v>0</v>
      </c>
      <c r="S109" s="2">
        <f>'[18]50%'!U$500</f>
        <v>0</v>
      </c>
    </row>
    <row r="110" spans="1:19" ht="14.25" thickBot="1" x14ac:dyDescent="0.2">
      <c r="A110" s="1" t="s">
        <v>9</v>
      </c>
      <c r="B110" s="2">
        <f>'[19]50%'!D$500</f>
        <v>9</v>
      </c>
      <c r="C110" s="2"/>
      <c r="D110" s="2"/>
      <c r="E110" s="2">
        <f>'[19]50%'!G$500</f>
        <v>3</v>
      </c>
      <c r="F110" s="2">
        <f>'[19]50%'!H$500</f>
        <v>0</v>
      </c>
      <c r="G110" s="2">
        <f>'[19]50%'!I$500</f>
        <v>6</v>
      </c>
      <c r="H110" s="2">
        <f>'[19]50%'!J$500</f>
        <v>4</v>
      </c>
      <c r="I110" s="2">
        <f>'[19]50%'!K$500</f>
        <v>0</v>
      </c>
      <c r="J110" s="2">
        <f>'[19]50%'!L$500</f>
        <v>3</v>
      </c>
      <c r="K110" s="2">
        <f>'[19]50%'!M$500</f>
        <v>5</v>
      </c>
      <c r="L110" s="2">
        <f>'[19]50%'!N$500</f>
        <v>9</v>
      </c>
      <c r="M110" s="2">
        <f>'[19]50%'!O$500</f>
        <v>12</v>
      </c>
      <c r="N110" s="2">
        <f>'[19]50%'!P$500</f>
        <v>0</v>
      </c>
      <c r="O110" s="2">
        <f>'[19]50%'!Q$500</f>
        <v>7</v>
      </c>
      <c r="P110" s="2">
        <f>'[19]50%'!R$500</f>
        <v>5</v>
      </c>
      <c r="Q110" s="2"/>
      <c r="R110" s="2">
        <f>'[19]50%'!T$500</f>
        <v>0</v>
      </c>
      <c r="S110" s="2">
        <f>'[19]50%'!U$500</f>
        <v>0</v>
      </c>
    </row>
    <row r="111" spans="1:19" ht="14.25" thickBot="1" x14ac:dyDescent="0.2">
      <c r="A111" s="1" t="s">
        <v>10</v>
      </c>
      <c r="B111" s="2">
        <f>'[20]50%'!D$500</f>
        <v>0</v>
      </c>
      <c r="C111" s="2"/>
      <c r="D111" s="2"/>
      <c r="E111" s="2">
        <f>'[20]50%'!G$500</f>
        <v>0</v>
      </c>
      <c r="F111" s="2">
        <f>'[20]50%'!H$500</f>
        <v>0</v>
      </c>
      <c r="G111" s="2">
        <f>'[20]50%'!I$500</f>
        <v>0</v>
      </c>
      <c r="H111" s="2">
        <f>'[20]50%'!J$500</f>
        <v>0</v>
      </c>
      <c r="I111" s="2">
        <f>'[20]50%'!K$500</f>
        <v>0</v>
      </c>
      <c r="J111" s="2">
        <f>'[20]50%'!L$500</f>
        <v>0</v>
      </c>
      <c r="K111" s="2">
        <f>'[20]50%'!M$500</f>
        <v>0</v>
      </c>
      <c r="L111" s="2">
        <f>'[20]50%'!N$500</f>
        <v>0</v>
      </c>
      <c r="M111" s="2">
        <f>'[20]50%'!O$500</f>
        <v>0</v>
      </c>
      <c r="N111" s="2">
        <f>'[20]50%'!P$500</f>
        <v>0</v>
      </c>
      <c r="O111" s="2">
        <f>'[20]50%'!Q$500</f>
        <v>0</v>
      </c>
      <c r="P111" s="2">
        <f>'[20]50%'!R$500</f>
        <v>0</v>
      </c>
      <c r="Q111" s="2"/>
      <c r="R111" s="2">
        <f>'[20]50%'!T$500</f>
        <v>0</v>
      </c>
      <c r="S111" s="2">
        <f>'[20]50%'!U$500</f>
        <v>0</v>
      </c>
    </row>
    <row r="112" spans="1:19" ht="14.25" thickBot="1" x14ac:dyDescent="0.2">
      <c r="A112" s="1" t="s">
        <v>11</v>
      </c>
      <c r="B112" s="2">
        <f>'[21]50%'!D$500</f>
        <v>0</v>
      </c>
      <c r="C112" s="2"/>
      <c r="D112" s="2"/>
      <c r="E112" s="2">
        <f>'[21]50%'!G$500</f>
        <v>0</v>
      </c>
      <c r="F112" s="2">
        <f>'[21]50%'!H$500</f>
        <v>0</v>
      </c>
      <c r="G112" s="2">
        <f>'[21]50%'!I$500</f>
        <v>0</v>
      </c>
      <c r="H112" s="2">
        <f>'[21]50%'!J$500</f>
        <v>0</v>
      </c>
      <c r="I112" s="2">
        <f>'[21]50%'!K$500</f>
        <v>0</v>
      </c>
      <c r="J112" s="2">
        <f>'[21]50%'!L$500</f>
        <v>0</v>
      </c>
      <c r="K112" s="2">
        <f>'[21]50%'!M$500</f>
        <v>0</v>
      </c>
      <c r="L112" s="2">
        <f>'[21]50%'!N$500</f>
        <v>0</v>
      </c>
      <c r="M112" s="2">
        <f>'[21]50%'!O$500</f>
        <v>0</v>
      </c>
      <c r="N112" s="2">
        <f>'[21]50%'!P$500</f>
        <v>0</v>
      </c>
      <c r="O112" s="2">
        <f>'[21]50%'!Q$500</f>
        <v>0</v>
      </c>
      <c r="P112" s="2">
        <f>'[21]50%'!R$500</f>
        <v>0</v>
      </c>
      <c r="Q112" s="2"/>
      <c r="R112" s="2">
        <f>'[21]50%'!T$500</f>
        <v>0</v>
      </c>
      <c r="S112" s="2">
        <f>'[21]50%'!U$500</f>
        <v>0</v>
      </c>
    </row>
    <row r="113" spans="1:19" ht="14.25" thickBot="1" x14ac:dyDescent="0.2">
      <c r="A113" s="1" t="s">
        <v>12</v>
      </c>
      <c r="B113" s="2">
        <f>'[22]50%'!D$500</f>
        <v>0</v>
      </c>
      <c r="C113" s="2"/>
      <c r="D113" s="2"/>
      <c r="E113" s="2">
        <f>'[22]50%'!G$500</f>
        <v>0</v>
      </c>
      <c r="F113" s="2">
        <f>'[22]50%'!H$500</f>
        <v>0</v>
      </c>
      <c r="G113" s="2">
        <f>'[22]50%'!I$500</f>
        <v>0</v>
      </c>
      <c r="H113" s="2">
        <f>'[22]50%'!J$500</f>
        <v>0</v>
      </c>
      <c r="I113" s="2">
        <f>'[22]50%'!K$500</f>
        <v>0</v>
      </c>
      <c r="J113" s="2">
        <f>'[22]50%'!L$500</f>
        <v>0</v>
      </c>
      <c r="K113" s="2">
        <f>'[22]50%'!M$500</f>
        <v>0</v>
      </c>
      <c r="L113" s="2">
        <f>'[22]50%'!N$500</f>
        <v>0</v>
      </c>
      <c r="M113" s="2">
        <f>'[22]50%'!O$500</f>
        <v>0</v>
      </c>
      <c r="N113" s="2">
        <f>'[22]50%'!P$500</f>
        <v>0</v>
      </c>
      <c r="O113" s="2">
        <f>'[22]50%'!Q$500</f>
        <v>0</v>
      </c>
      <c r="P113" s="2">
        <f>'[22]50%'!R$500</f>
        <v>0</v>
      </c>
      <c r="Q113" s="2"/>
      <c r="R113" s="2">
        <f>'[22]50%'!T$500</f>
        <v>0</v>
      </c>
      <c r="S113" s="2">
        <f>'[22]50%'!U$500</f>
        <v>0</v>
      </c>
    </row>
    <row r="114" spans="1:19" ht="14.25" thickBot="1" x14ac:dyDescent="0.2">
      <c r="A114" s="3" t="s">
        <v>0</v>
      </c>
      <c r="B114" s="4">
        <f t="shared" ref="B114" si="10">SUM(B103:B113)</f>
        <v>11</v>
      </c>
      <c r="C114" s="4"/>
      <c r="D114" s="4"/>
      <c r="E114" s="4">
        <f>SUM(E103:E113)</f>
        <v>3</v>
      </c>
      <c r="F114" s="4">
        <f t="shared" ref="F114:S114" si="11">SUM(F103:F113)</f>
        <v>0</v>
      </c>
      <c r="G114" s="4">
        <f t="shared" si="11"/>
        <v>7</v>
      </c>
      <c r="H114" s="4">
        <f t="shared" si="11"/>
        <v>5</v>
      </c>
      <c r="I114" s="4">
        <f t="shared" si="11"/>
        <v>0</v>
      </c>
      <c r="J114" s="4">
        <f t="shared" si="11"/>
        <v>3</v>
      </c>
      <c r="K114" s="4">
        <f t="shared" si="11"/>
        <v>6</v>
      </c>
      <c r="L114" s="4">
        <f t="shared" si="11"/>
        <v>10</v>
      </c>
      <c r="M114" s="4">
        <f t="shared" si="11"/>
        <v>14</v>
      </c>
      <c r="N114" s="4">
        <f t="shared" si="11"/>
        <v>0</v>
      </c>
      <c r="O114" s="4">
        <f t="shared" si="11"/>
        <v>7</v>
      </c>
      <c r="P114" s="4">
        <f t="shared" si="11"/>
        <v>5</v>
      </c>
      <c r="Q114" s="4"/>
      <c r="R114" s="4">
        <f t="shared" si="11"/>
        <v>0</v>
      </c>
      <c r="S114" s="4">
        <f t="shared" si="11"/>
        <v>0</v>
      </c>
    </row>
    <row r="121" spans="1:19" ht="27" customHeight="1" x14ac:dyDescent="0.15">
      <c r="A121" s="108" t="s">
        <v>1</v>
      </c>
      <c r="B121" s="109" t="s">
        <v>32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</row>
    <row r="122" spans="1:19" ht="27" x14ac:dyDescent="0.15">
      <c r="A122" s="108"/>
      <c r="B122" s="6" t="s">
        <v>13</v>
      </c>
      <c r="C122" s="6"/>
      <c r="D122" s="6"/>
      <c r="E122" s="7" t="s">
        <v>14</v>
      </c>
      <c r="F122" s="7" t="s">
        <v>33</v>
      </c>
      <c r="G122" s="7" t="s">
        <v>15</v>
      </c>
      <c r="H122" s="7" t="s">
        <v>16</v>
      </c>
      <c r="I122" s="7" t="s">
        <v>17</v>
      </c>
      <c r="J122" s="7" t="s">
        <v>18</v>
      </c>
      <c r="K122" s="7" t="s">
        <v>20</v>
      </c>
      <c r="L122" s="7" t="s">
        <v>19</v>
      </c>
      <c r="M122" s="7" t="s">
        <v>21</v>
      </c>
      <c r="N122" s="7" t="s">
        <v>22</v>
      </c>
      <c r="O122" s="7" t="s">
        <v>23</v>
      </c>
      <c r="P122" s="7" t="s">
        <v>24</v>
      </c>
      <c r="Q122" s="7"/>
      <c r="R122" s="7" t="s">
        <v>25</v>
      </c>
      <c r="S122" s="7" t="s">
        <v>26</v>
      </c>
    </row>
    <row r="123" spans="1:19" ht="14.25" thickBot="1" x14ac:dyDescent="0.2">
      <c r="A123" s="1" t="s">
        <v>2</v>
      </c>
      <c r="B123" s="2">
        <f>'[12]&lt;50%'!D$500</f>
        <v>0</v>
      </c>
      <c r="C123" s="2"/>
      <c r="D123" s="2"/>
      <c r="E123" s="2">
        <f>'[12]&lt;50%'!G$500</f>
        <v>0</v>
      </c>
      <c r="F123" s="2">
        <f>'[12]&lt;50%'!H$500</f>
        <v>0</v>
      </c>
      <c r="G123" s="2">
        <f>'[12]&lt;50%'!I$500</f>
        <v>0</v>
      </c>
      <c r="H123" s="2">
        <f>'[12]&lt;50%'!J$500</f>
        <v>0</v>
      </c>
      <c r="I123" s="2">
        <f>'[12]&lt;50%'!K$500</f>
        <v>0</v>
      </c>
      <c r="J123" s="2">
        <f>'[12]&lt;50%'!L$500</f>
        <v>0</v>
      </c>
      <c r="K123" s="2">
        <f>'[12]&lt;50%'!M$500</f>
        <v>0</v>
      </c>
      <c r="L123" s="2">
        <f>'[12]&lt;50%'!N$500</f>
        <v>0</v>
      </c>
      <c r="M123" s="2">
        <f>'[12]&lt;50%'!O$500</f>
        <v>0</v>
      </c>
      <c r="N123" s="2">
        <f>'[12]&lt;50%'!P$500</f>
        <v>0</v>
      </c>
      <c r="O123" s="2">
        <f>'[12]&lt;50%'!Q$500</f>
        <v>0</v>
      </c>
      <c r="P123" s="2">
        <f>'[12]&lt;50%'!R$500</f>
        <v>0</v>
      </c>
      <c r="Q123" s="2"/>
      <c r="R123" s="2">
        <f>'[12]&lt;50%'!T$500</f>
        <v>0</v>
      </c>
      <c r="S123" s="2">
        <f>'[12]&lt;50%'!U$500</f>
        <v>0</v>
      </c>
    </row>
    <row r="124" spans="1:19" ht="14.25" thickBot="1" x14ac:dyDescent="0.2">
      <c r="A124" s="1" t="s">
        <v>3</v>
      </c>
      <c r="B124" s="2">
        <f>'[13]&lt;50%'!D$500</f>
        <v>1</v>
      </c>
      <c r="C124" s="2"/>
      <c r="D124" s="2"/>
      <c r="E124" s="2">
        <f>'[13]&lt;50%'!G$500</f>
        <v>0</v>
      </c>
      <c r="F124" s="2">
        <f>'[13]&lt;50%'!H$500</f>
        <v>0</v>
      </c>
      <c r="G124" s="2">
        <f>'[13]&lt;50%'!I$500</f>
        <v>0</v>
      </c>
      <c r="H124" s="2">
        <f>'[13]&lt;50%'!J$500</f>
        <v>1</v>
      </c>
      <c r="I124" s="2">
        <f>'[13]&lt;50%'!K$500</f>
        <v>0</v>
      </c>
      <c r="J124" s="2">
        <f>'[13]&lt;50%'!L$500</f>
        <v>0</v>
      </c>
      <c r="K124" s="2">
        <f>'[13]&lt;50%'!M$500</f>
        <v>0</v>
      </c>
      <c r="L124" s="2">
        <f>'[13]&lt;50%'!N$500</f>
        <v>8</v>
      </c>
      <c r="M124" s="2">
        <f>'[13]&lt;50%'!O$500</f>
        <v>8</v>
      </c>
      <c r="N124" s="2">
        <f>'[13]&lt;50%'!P$500</f>
        <v>0</v>
      </c>
      <c r="O124" s="2">
        <f>'[13]&lt;50%'!Q$500</f>
        <v>0</v>
      </c>
      <c r="P124" s="2">
        <f>'[13]&lt;50%'!R$500</f>
        <v>0</v>
      </c>
      <c r="Q124" s="2"/>
      <c r="R124" s="2">
        <f>'[13]&lt;50%'!T$500</f>
        <v>0</v>
      </c>
      <c r="S124" s="2">
        <f>'[13]&lt;50%'!U$500</f>
        <v>0</v>
      </c>
    </row>
    <row r="125" spans="1:19" ht="14.25" thickBot="1" x14ac:dyDescent="0.2">
      <c r="A125" s="1" t="s">
        <v>4</v>
      </c>
      <c r="B125" s="2">
        <f>'[14]&lt;50%'!D$500</f>
        <v>0</v>
      </c>
      <c r="C125" s="2"/>
      <c r="D125" s="2"/>
      <c r="E125" s="2">
        <f>'[14]&lt;50%'!G$500</f>
        <v>0</v>
      </c>
      <c r="F125" s="2">
        <f>'[14]&lt;50%'!H$500</f>
        <v>0</v>
      </c>
      <c r="G125" s="2">
        <f>'[14]&lt;50%'!I$500</f>
        <v>0</v>
      </c>
      <c r="H125" s="2">
        <f>'[14]&lt;50%'!J$500</f>
        <v>0</v>
      </c>
      <c r="I125" s="2">
        <f>'[14]&lt;50%'!K$500</f>
        <v>0</v>
      </c>
      <c r="J125" s="2">
        <f>'[14]&lt;50%'!L$500</f>
        <v>0</v>
      </c>
      <c r="K125" s="2">
        <f>'[14]&lt;50%'!M$500</f>
        <v>0</v>
      </c>
      <c r="L125" s="2">
        <f>'[14]&lt;50%'!N$500</f>
        <v>0</v>
      </c>
      <c r="M125" s="2">
        <f>'[14]&lt;50%'!O$500</f>
        <v>0</v>
      </c>
      <c r="N125" s="2">
        <f>'[14]&lt;50%'!P$500</f>
        <v>0</v>
      </c>
      <c r="O125" s="2">
        <f>'[14]&lt;50%'!Q$500</f>
        <v>0</v>
      </c>
      <c r="P125" s="2">
        <f>'[14]&lt;50%'!R$500</f>
        <v>0</v>
      </c>
      <c r="Q125" s="2"/>
      <c r="R125" s="2">
        <f>'[14]&lt;50%'!T$500</f>
        <v>0</v>
      </c>
      <c r="S125" s="2">
        <f>'[14]&lt;50%'!U$500</f>
        <v>0</v>
      </c>
    </row>
    <row r="126" spans="1:19" ht="14.25" thickBot="1" x14ac:dyDescent="0.2">
      <c r="A126" s="1" t="s">
        <v>5</v>
      </c>
      <c r="B126" s="2">
        <f>'[15]&lt;50%'!D$500</f>
        <v>1</v>
      </c>
      <c r="C126" s="2"/>
      <c r="D126" s="2"/>
      <c r="E126" s="2">
        <f>'[15]&lt;50%'!G$500</f>
        <v>0</v>
      </c>
      <c r="F126" s="2">
        <f>'[15]&lt;50%'!H$500</f>
        <v>0</v>
      </c>
      <c r="G126" s="2">
        <f>'[15]&lt;50%'!I$500</f>
        <v>1</v>
      </c>
      <c r="H126" s="2">
        <f>'[15]&lt;50%'!J$500</f>
        <v>0</v>
      </c>
      <c r="I126" s="2">
        <f>'[15]&lt;50%'!K$500</f>
        <v>0</v>
      </c>
      <c r="J126" s="2">
        <f>'[15]&lt;50%'!L$500</f>
        <v>0</v>
      </c>
      <c r="K126" s="2">
        <f>'[15]&lt;50%'!M$500</f>
        <v>4</v>
      </c>
      <c r="L126" s="2">
        <f>'[15]&lt;50%'!N$500</f>
        <v>0</v>
      </c>
      <c r="M126" s="2">
        <f>'[15]&lt;50%'!O$500</f>
        <v>4</v>
      </c>
      <c r="N126" s="2">
        <f>'[15]&lt;50%'!P$500</f>
        <v>0</v>
      </c>
      <c r="O126" s="2">
        <f>'[15]&lt;50%'!Q$500</f>
        <v>0</v>
      </c>
      <c r="P126" s="2">
        <f>'[15]&lt;50%'!R$500</f>
        <v>0</v>
      </c>
      <c r="Q126" s="2"/>
      <c r="R126" s="2">
        <f>'[15]&lt;50%'!T$500</f>
        <v>0</v>
      </c>
      <c r="S126" s="2">
        <f>'[15]&lt;50%'!U$500</f>
        <v>0</v>
      </c>
    </row>
    <row r="127" spans="1:19" ht="14.25" thickBot="1" x14ac:dyDescent="0.2">
      <c r="A127" s="1" t="s">
        <v>6</v>
      </c>
      <c r="B127" s="2">
        <f>'[16]&lt;50%'!D$500</f>
        <v>0</v>
      </c>
      <c r="C127" s="2"/>
      <c r="D127" s="2"/>
      <c r="E127" s="2">
        <f>'[16]&lt;50%'!G$500</f>
        <v>0</v>
      </c>
      <c r="F127" s="2">
        <f>'[16]&lt;50%'!H$500</f>
        <v>0</v>
      </c>
      <c r="G127" s="2">
        <f>'[16]&lt;50%'!I$500</f>
        <v>0</v>
      </c>
      <c r="H127" s="2">
        <f>'[16]&lt;50%'!J$500</f>
        <v>0</v>
      </c>
      <c r="I127" s="2">
        <f>'[16]&lt;50%'!K$500</f>
        <v>0</v>
      </c>
      <c r="J127" s="2">
        <f>'[16]&lt;50%'!L$500</f>
        <v>0</v>
      </c>
      <c r="K127" s="2">
        <f>'[16]&lt;50%'!M$500</f>
        <v>0</v>
      </c>
      <c r="L127" s="2">
        <f>'[16]&lt;50%'!N$500</f>
        <v>0</v>
      </c>
      <c r="M127" s="2">
        <f>'[16]&lt;50%'!O$500</f>
        <v>0</v>
      </c>
      <c r="N127" s="2">
        <f>'[16]&lt;50%'!P$500</f>
        <v>0</v>
      </c>
      <c r="O127" s="2">
        <f>'[16]&lt;50%'!Q$500</f>
        <v>0</v>
      </c>
      <c r="P127" s="2">
        <f>'[16]&lt;50%'!R$500</f>
        <v>0</v>
      </c>
      <c r="Q127" s="2"/>
      <c r="R127" s="2">
        <f>'[16]&lt;50%'!T$500</f>
        <v>0</v>
      </c>
      <c r="S127" s="2">
        <f>'[16]&lt;50%'!U$500</f>
        <v>0</v>
      </c>
    </row>
    <row r="128" spans="1:19" ht="14.25" thickBot="1" x14ac:dyDescent="0.2">
      <c r="A128" s="1" t="s">
        <v>7</v>
      </c>
      <c r="B128" s="2">
        <f>'[17]&lt;50%'!D$500</f>
        <v>1</v>
      </c>
      <c r="C128" s="2"/>
      <c r="D128" s="2"/>
      <c r="E128" s="2">
        <f>'[17]&lt;50%'!G$500</f>
        <v>0</v>
      </c>
      <c r="F128" s="2">
        <f>'[17]&lt;50%'!H$500</f>
        <v>0</v>
      </c>
      <c r="G128" s="2">
        <f>'[17]&lt;50%'!I$500</f>
        <v>1</v>
      </c>
      <c r="H128" s="2">
        <f>'[17]&lt;50%'!J$500</f>
        <v>1</v>
      </c>
      <c r="I128" s="2">
        <f>'[17]&lt;50%'!K$500</f>
        <v>0</v>
      </c>
      <c r="J128" s="2">
        <f>'[17]&lt;50%'!L$500</f>
        <v>0</v>
      </c>
      <c r="K128" s="2">
        <f>'[17]&lt;50%'!M$500</f>
        <v>2</v>
      </c>
      <c r="L128" s="2">
        <f>'[17]&lt;50%'!N$500</f>
        <v>3</v>
      </c>
      <c r="M128" s="2">
        <f>'[17]&lt;50%'!O$500</f>
        <v>5</v>
      </c>
      <c r="N128" s="2">
        <f>'[17]&lt;50%'!P$500</f>
        <v>0</v>
      </c>
      <c r="O128" s="2">
        <f>'[17]&lt;50%'!Q$500</f>
        <v>0</v>
      </c>
      <c r="P128" s="2">
        <f>'[17]&lt;50%'!R$500</f>
        <v>0</v>
      </c>
      <c r="Q128" s="2"/>
      <c r="R128" s="2">
        <f>'[17]&lt;50%'!T$500</f>
        <v>0</v>
      </c>
      <c r="S128" s="2">
        <f>'[17]&lt;50%'!U$500</f>
        <v>0</v>
      </c>
    </row>
    <row r="129" spans="1:19" ht="14.25" thickBot="1" x14ac:dyDescent="0.2">
      <c r="A129" s="1" t="s">
        <v>8</v>
      </c>
      <c r="B129" s="2">
        <f>'[18]&lt;50%'!D$500</f>
        <v>0</v>
      </c>
      <c r="C129" s="2"/>
      <c r="D129" s="2"/>
      <c r="E129" s="2">
        <f>'[18]&lt;50%'!G$500</f>
        <v>0</v>
      </c>
      <c r="F129" s="2">
        <f>'[18]&lt;50%'!H$500</f>
        <v>0</v>
      </c>
      <c r="G129" s="2">
        <f>'[18]&lt;50%'!I$500</f>
        <v>0</v>
      </c>
      <c r="H129" s="2">
        <f>'[18]&lt;50%'!J$500</f>
        <v>0</v>
      </c>
      <c r="I129" s="2">
        <f>'[18]&lt;50%'!K$500</f>
        <v>0</v>
      </c>
      <c r="J129" s="2">
        <f>'[18]&lt;50%'!L$500</f>
        <v>0</v>
      </c>
      <c r="K129" s="2">
        <f>'[18]&lt;50%'!M$500</f>
        <v>0</v>
      </c>
      <c r="L129" s="2">
        <f>'[18]&lt;50%'!N$500</f>
        <v>0</v>
      </c>
      <c r="M129" s="2">
        <f>'[18]&lt;50%'!O$500</f>
        <v>0</v>
      </c>
      <c r="N129" s="2">
        <f>'[18]&lt;50%'!P$500</f>
        <v>0</v>
      </c>
      <c r="O129" s="2">
        <f>'[18]&lt;50%'!Q$500</f>
        <v>0</v>
      </c>
      <c r="P129" s="2">
        <f>'[18]&lt;50%'!R$500</f>
        <v>0</v>
      </c>
      <c r="Q129" s="2"/>
      <c r="R129" s="2">
        <f>'[18]&lt;50%'!T$500</f>
        <v>0</v>
      </c>
      <c r="S129" s="2">
        <f>'[18]&lt;50%'!U$500</f>
        <v>0</v>
      </c>
    </row>
    <row r="130" spans="1:19" ht="14.25" thickBot="1" x14ac:dyDescent="0.2">
      <c r="A130" s="1" t="s">
        <v>9</v>
      </c>
      <c r="B130" s="2">
        <f>'[19]&lt;50%'!D$500</f>
        <v>5</v>
      </c>
      <c r="C130" s="2"/>
      <c r="D130" s="2"/>
      <c r="E130" s="2">
        <f>'[19]&lt;50%'!G$500</f>
        <v>3</v>
      </c>
      <c r="F130" s="2">
        <f>'[19]&lt;50%'!H$500</f>
        <v>0</v>
      </c>
      <c r="G130" s="2">
        <f>'[19]&lt;50%'!I$500</f>
        <v>2</v>
      </c>
      <c r="H130" s="2">
        <f>'[19]&lt;50%'!J$500</f>
        <v>3</v>
      </c>
      <c r="I130" s="2">
        <f>'[19]&lt;50%'!K$500</f>
        <v>0</v>
      </c>
      <c r="J130" s="2">
        <f>'[19]&lt;50%'!L$500</f>
        <v>3</v>
      </c>
      <c r="K130" s="2">
        <f>'[19]&lt;50%'!M$500</f>
        <v>5</v>
      </c>
      <c r="L130" s="2">
        <f>'[19]&lt;50%'!N$500</f>
        <v>17</v>
      </c>
      <c r="M130" s="2">
        <f>'[19]&lt;50%'!O$500</f>
        <v>25</v>
      </c>
      <c r="N130" s="2">
        <f>'[19]&lt;50%'!P$500</f>
        <v>0</v>
      </c>
      <c r="O130" s="2">
        <f>'[19]&lt;50%'!Q$500</f>
        <v>17</v>
      </c>
      <c r="P130" s="2">
        <f>'[19]&lt;50%'!R$500</f>
        <v>17</v>
      </c>
      <c r="Q130" s="2"/>
      <c r="R130" s="2">
        <f>'[19]&lt;50%'!T$500</f>
        <v>0</v>
      </c>
      <c r="S130" s="2">
        <f>'[19]&lt;50%'!U$500</f>
        <v>0</v>
      </c>
    </row>
    <row r="131" spans="1:19" ht="14.25" thickBot="1" x14ac:dyDescent="0.2">
      <c r="A131" s="1" t="s">
        <v>10</v>
      </c>
      <c r="B131" s="2">
        <f>'[20]&lt;50%'!D$500</f>
        <v>0</v>
      </c>
      <c r="C131" s="2"/>
      <c r="D131" s="2"/>
      <c r="E131" s="2">
        <f>'[20]&lt;50%'!G$500</f>
        <v>0</v>
      </c>
      <c r="F131" s="2">
        <f>'[20]&lt;50%'!H$500</f>
        <v>0</v>
      </c>
      <c r="G131" s="2">
        <f>'[20]&lt;50%'!I$500</f>
        <v>0</v>
      </c>
      <c r="H131" s="2">
        <f>'[20]&lt;50%'!J$500</f>
        <v>0</v>
      </c>
      <c r="I131" s="2">
        <f>'[20]&lt;50%'!K$500</f>
        <v>0</v>
      </c>
      <c r="J131" s="2">
        <f>'[20]&lt;50%'!L$500</f>
        <v>0</v>
      </c>
      <c r="K131" s="2">
        <f>'[20]&lt;50%'!M$500</f>
        <v>0</v>
      </c>
      <c r="L131" s="2">
        <f>'[20]&lt;50%'!N$500</f>
        <v>0</v>
      </c>
      <c r="M131" s="2">
        <f>'[20]&lt;50%'!O$500</f>
        <v>0</v>
      </c>
      <c r="N131" s="2">
        <f>'[20]&lt;50%'!P$500</f>
        <v>0</v>
      </c>
      <c r="O131" s="2">
        <f>'[20]&lt;50%'!Q$500</f>
        <v>0</v>
      </c>
      <c r="P131" s="2">
        <f>'[20]&lt;50%'!R$500</f>
        <v>0</v>
      </c>
      <c r="Q131" s="2"/>
      <c r="R131" s="2">
        <f>'[20]&lt;50%'!T$500</f>
        <v>0</v>
      </c>
      <c r="S131" s="2">
        <f>'[20]&lt;50%'!U$500</f>
        <v>0</v>
      </c>
    </row>
    <row r="132" spans="1:19" ht="14.25" thickBot="1" x14ac:dyDescent="0.2">
      <c r="A132" s="1" t="s">
        <v>11</v>
      </c>
      <c r="B132" s="2">
        <f>'[21]&lt;50%'!D$500</f>
        <v>0</v>
      </c>
      <c r="C132" s="2"/>
      <c r="D132" s="2"/>
      <c r="E132" s="2">
        <f>'[21]&lt;50%'!G$500</f>
        <v>0</v>
      </c>
      <c r="F132" s="2">
        <f>'[21]&lt;50%'!H$500</f>
        <v>0</v>
      </c>
      <c r="G132" s="2">
        <f>'[21]&lt;50%'!I$500</f>
        <v>0</v>
      </c>
      <c r="H132" s="2">
        <f>'[21]&lt;50%'!J$500</f>
        <v>0</v>
      </c>
      <c r="I132" s="2">
        <f>'[21]&lt;50%'!K$500</f>
        <v>0</v>
      </c>
      <c r="J132" s="2">
        <f>'[21]&lt;50%'!L$500</f>
        <v>0</v>
      </c>
      <c r="K132" s="2">
        <f>'[21]&lt;50%'!M$500</f>
        <v>0</v>
      </c>
      <c r="L132" s="2">
        <f>'[21]&lt;50%'!N$500</f>
        <v>0</v>
      </c>
      <c r="M132" s="2">
        <f>'[21]&lt;50%'!O$500</f>
        <v>0</v>
      </c>
      <c r="N132" s="2">
        <f>'[21]&lt;50%'!P$500</f>
        <v>0</v>
      </c>
      <c r="O132" s="2">
        <f>'[21]&lt;50%'!Q$500</f>
        <v>0</v>
      </c>
      <c r="P132" s="2">
        <f>'[21]&lt;50%'!R$500</f>
        <v>0</v>
      </c>
      <c r="Q132" s="2"/>
      <c r="R132" s="2">
        <f>'[21]&lt;50%'!T$500</f>
        <v>0</v>
      </c>
      <c r="S132" s="2">
        <f>'[21]&lt;50%'!U$500</f>
        <v>0</v>
      </c>
    </row>
    <row r="133" spans="1:19" ht="14.25" thickBot="1" x14ac:dyDescent="0.2">
      <c r="A133" s="1" t="s">
        <v>12</v>
      </c>
      <c r="B133" s="2">
        <f>'[22]&lt;50%'!D$500</f>
        <v>0</v>
      </c>
      <c r="C133" s="2"/>
      <c r="D133" s="2"/>
      <c r="E133" s="2">
        <f>'[22]&lt;50%'!G$500</f>
        <v>0</v>
      </c>
      <c r="F133" s="2">
        <f>'[22]&lt;50%'!H$500</f>
        <v>0</v>
      </c>
      <c r="G133" s="2">
        <f>'[22]&lt;50%'!I$500</f>
        <v>0</v>
      </c>
      <c r="H133" s="2">
        <f>'[22]&lt;50%'!J$500</f>
        <v>0</v>
      </c>
      <c r="I133" s="2">
        <f>'[22]&lt;50%'!K$500</f>
        <v>0</v>
      </c>
      <c r="J133" s="2">
        <f>'[22]&lt;50%'!L$500</f>
        <v>0</v>
      </c>
      <c r="K133" s="2">
        <f>'[22]&lt;50%'!M$500</f>
        <v>0</v>
      </c>
      <c r="L133" s="2">
        <f>'[22]&lt;50%'!N$500</f>
        <v>0</v>
      </c>
      <c r="M133" s="2">
        <f>'[22]&lt;50%'!O$500</f>
        <v>0</v>
      </c>
      <c r="N133" s="2">
        <f>'[22]&lt;50%'!P$500</f>
        <v>0</v>
      </c>
      <c r="O133" s="2">
        <f>'[22]&lt;50%'!Q$500</f>
        <v>0</v>
      </c>
      <c r="P133" s="2">
        <f>'[22]&lt;50%'!R$500</f>
        <v>0</v>
      </c>
      <c r="Q133" s="2"/>
      <c r="R133" s="2">
        <f>'[22]&lt;50%'!T$500</f>
        <v>0</v>
      </c>
      <c r="S133" s="2">
        <f>'[22]&lt;50%'!U$500</f>
        <v>0</v>
      </c>
    </row>
    <row r="134" spans="1:19" ht="14.25" thickBot="1" x14ac:dyDescent="0.2">
      <c r="A134" s="3" t="s">
        <v>0</v>
      </c>
      <c r="B134" s="4">
        <f t="shared" ref="B134" si="12">SUM(B123:B133)</f>
        <v>8</v>
      </c>
      <c r="C134" s="4"/>
      <c r="D134" s="4"/>
      <c r="E134" s="4">
        <f>SUM(E123:E133)</f>
        <v>3</v>
      </c>
      <c r="F134" s="4">
        <f t="shared" ref="F134:S134" si="13">SUM(F123:F133)</f>
        <v>0</v>
      </c>
      <c r="G134" s="4">
        <f t="shared" si="13"/>
        <v>4</v>
      </c>
      <c r="H134" s="4">
        <f t="shared" si="13"/>
        <v>5</v>
      </c>
      <c r="I134" s="4">
        <f t="shared" si="13"/>
        <v>0</v>
      </c>
      <c r="J134" s="4">
        <f t="shared" si="13"/>
        <v>3</v>
      </c>
      <c r="K134" s="4">
        <f t="shared" si="13"/>
        <v>11</v>
      </c>
      <c r="L134" s="4">
        <f t="shared" si="13"/>
        <v>28</v>
      </c>
      <c r="M134" s="4">
        <f t="shared" si="13"/>
        <v>42</v>
      </c>
      <c r="N134" s="4">
        <f t="shared" si="13"/>
        <v>0</v>
      </c>
      <c r="O134" s="4">
        <f t="shared" si="13"/>
        <v>17</v>
      </c>
      <c r="P134" s="4">
        <f t="shared" si="13"/>
        <v>17</v>
      </c>
      <c r="Q134" s="4"/>
      <c r="R134" s="4">
        <f t="shared" si="13"/>
        <v>0</v>
      </c>
      <c r="S134" s="4">
        <f t="shared" si="13"/>
        <v>0</v>
      </c>
    </row>
    <row r="141" spans="1:19" ht="27" customHeight="1" x14ac:dyDescent="0.15">
      <c r="A141" s="108" t="s">
        <v>1</v>
      </c>
      <c r="B141" s="112" t="s">
        <v>45</v>
      </c>
      <c r="C141" s="113"/>
      <c r="D141" s="113"/>
      <c r="E141" s="113"/>
      <c r="F141" s="113"/>
      <c r="G141" s="113"/>
      <c r="H141" s="113"/>
      <c r="I141" s="113"/>
      <c r="J141" s="113"/>
      <c r="K141" s="113"/>
      <c r="L141" s="113"/>
      <c r="M141" s="113"/>
      <c r="N141" s="113"/>
      <c r="O141" s="113"/>
      <c r="P141" s="113"/>
      <c r="Q141" s="113"/>
      <c r="R141" s="113"/>
      <c r="S141" s="113"/>
    </row>
    <row r="142" spans="1:19" ht="27" x14ac:dyDescent="0.15">
      <c r="A142" s="108"/>
      <c r="B142" s="11" t="s">
        <v>13</v>
      </c>
      <c r="C142" s="11"/>
      <c r="D142" s="11"/>
      <c r="E142" s="7" t="s">
        <v>14</v>
      </c>
      <c r="F142" s="12" t="s">
        <v>46</v>
      </c>
      <c r="G142" s="7" t="s">
        <v>15</v>
      </c>
      <c r="H142" s="7" t="s">
        <v>16</v>
      </c>
      <c r="I142" s="7" t="s">
        <v>17</v>
      </c>
      <c r="J142" s="7" t="s">
        <v>18</v>
      </c>
      <c r="K142" s="7" t="s">
        <v>20</v>
      </c>
      <c r="L142" s="7" t="s">
        <v>19</v>
      </c>
      <c r="M142" s="7" t="s">
        <v>21</v>
      </c>
      <c r="N142" s="7" t="s">
        <v>22</v>
      </c>
      <c r="O142" s="7" t="s">
        <v>23</v>
      </c>
      <c r="P142" s="7" t="s">
        <v>24</v>
      </c>
      <c r="Q142" s="7"/>
      <c r="R142" s="7" t="s">
        <v>25</v>
      </c>
      <c r="S142" s="7" t="s">
        <v>26</v>
      </c>
    </row>
    <row r="143" spans="1:19" ht="14.25" thickBot="1" x14ac:dyDescent="0.2">
      <c r="A143" s="1" t="s">
        <v>2</v>
      </c>
      <c r="B143" s="2">
        <f>B3+B23+B43+B63+B83+B103+B123</f>
        <v>1</v>
      </c>
      <c r="C143" s="2"/>
      <c r="D143" s="2"/>
      <c r="E143" s="2">
        <f t="shared" ref="E143:S153" si="14">E3+E23+E43+E63+E83+E103+E123</f>
        <v>1</v>
      </c>
      <c r="F143" s="2">
        <f t="shared" si="14"/>
        <v>0</v>
      </c>
      <c r="G143" s="2">
        <f t="shared" si="14"/>
        <v>0</v>
      </c>
      <c r="H143" s="2">
        <f t="shared" si="14"/>
        <v>1</v>
      </c>
      <c r="I143" s="2">
        <f t="shared" si="14"/>
        <v>0</v>
      </c>
      <c r="J143" s="2">
        <f t="shared" si="14"/>
        <v>1</v>
      </c>
      <c r="K143" s="2">
        <f t="shared" si="14"/>
        <v>0</v>
      </c>
      <c r="L143" s="2">
        <f t="shared" si="14"/>
        <v>1</v>
      </c>
      <c r="M143" s="2">
        <f t="shared" si="14"/>
        <v>0</v>
      </c>
      <c r="N143" s="2">
        <f t="shared" si="14"/>
        <v>0</v>
      </c>
      <c r="O143" s="2">
        <f t="shared" si="14"/>
        <v>1</v>
      </c>
      <c r="P143" s="2">
        <f t="shared" si="14"/>
        <v>0</v>
      </c>
      <c r="Q143" s="2"/>
      <c r="R143" s="2">
        <f t="shared" si="14"/>
        <v>0</v>
      </c>
      <c r="S143" s="2">
        <f t="shared" si="14"/>
        <v>0</v>
      </c>
    </row>
    <row r="144" spans="1:19" ht="14.25" thickBot="1" x14ac:dyDescent="0.2">
      <c r="A144" s="1" t="s">
        <v>3</v>
      </c>
      <c r="B144" s="2">
        <f t="shared" ref="B144:B153" si="15">B4+B24+B44+B64+B84+B104+B124</f>
        <v>8</v>
      </c>
      <c r="C144" s="2"/>
      <c r="D144" s="2"/>
      <c r="E144" s="2">
        <f t="shared" si="14"/>
        <v>5</v>
      </c>
      <c r="F144" s="2">
        <f t="shared" si="14"/>
        <v>0</v>
      </c>
      <c r="G144" s="2">
        <f t="shared" si="14"/>
        <v>3</v>
      </c>
      <c r="H144" s="2">
        <f t="shared" si="14"/>
        <v>6</v>
      </c>
      <c r="I144" s="2">
        <f t="shared" si="14"/>
        <v>3</v>
      </c>
      <c r="J144" s="2">
        <f t="shared" si="14"/>
        <v>3</v>
      </c>
      <c r="K144" s="2">
        <f t="shared" si="14"/>
        <v>11</v>
      </c>
      <c r="L144" s="2">
        <f t="shared" si="14"/>
        <v>14</v>
      </c>
      <c r="M144" s="2">
        <f t="shared" si="14"/>
        <v>11</v>
      </c>
      <c r="N144" s="2">
        <f t="shared" si="14"/>
        <v>11</v>
      </c>
      <c r="O144" s="2">
        <f t="shared" si="14"/>
        <v>5</v>
      </c>
      <c r="P144" s="2">
        <f t="shared" si="14"/>
        <v>3</v>
      </c>
      <c r="Q144" s="2"/>
      <c r="R144" s="2">
        <f t="shared" si="14"/>
        <v>0</v>
      </c>
      <c r="S144" s="2">
        <f t="shared" si="14"/>
        <v>0</v>
      </c>
    </row>
    <row r="145" spans="1:19" ht="14.25" thickBot="1" x14ac:dyDescent="0.2">
      <c r="A145" s="1" t="s">
        <v>4</v>
      </c>
      <c r="B145" s="2">
        <f t="shared" si="15"/>
        <v>0</v>
      </c>
      <c r="C145" s="2"/>
      <c r="D145" s="2"/>
      <c r="E145" s="2">
        <f t="shared" si="14"/>
        <v>0</v>
      </c>
      <c r="F145" s="2">
        <f t="shared" si="14"/>
        <v>0</v>
      </c>
      <c r="G145" s="2">
        <f t="shared" si="14"/>
        <v>0</v>
      </c>
      <c r="H145" s="2">
        <f t="shared" si="14"/>
        <v>0</v>
      </c>
      <c r="I145" s="2">
        <f t="shared" si="14"/>
        <v>0</v>
      </c>
      <c r="J145" s="2">
        <f t="shared" si="14"/>
        <v>0</v>
      </c>
      <c r="K145" s="2">
        <f t="shared" si="14"/>
        <v>0</v>
      </c>
      <c r="L145" s="2">
        <f t="shared" si="14"/>
        <v>0</v>
      </c>
      <c r="M145" s="2">
        <f t="shared" si="14"/>
        <v>0</v>
      </c>
      <c r="N145" s="2">
        <f t="shared" si="14"/>
        <v>0</v>
      </c>
      <c r="O145" s="2">
        <f t="shared" si="14"/>
        <v>0</v>
      </c>
      <c r="P145" s="2">
        <f t="shared" si="14"/>
        <v>0</v>
      </c>
      <c r="Q145" s="2"/>
      <c r="R145" s="2">
        <f t="shared" si="14"/>
        <v>0</v>
      </c>
      <c r="S145" s="2">
        <f t="shared" si="14"/>
        <v>0</v>
      </c>
    </row>
    <row r="146" spans="1:19" ht="14.25" thickBot="1" x14ac:dyDescent="0.2">
      <c r="A146" s="1" t="s">
        <v>5</v>
      </c>
      <c r="B146" s="2">
        <f t="shared" si="15"/>
        <v>12</v>
      </c>
      <c r="C146" s="2"/>
      <c r="D146" s="2"/>
      <c r="E146" s="2">
        <f t="shared" si="14"/>
        <v>8</v>
      </c>
      <c r="F146" s="2">
        <f t="shared" si="14"/>
        <v>0</v>
      </c>
      <c r="G146" s="2">
        <f t="shared" si="14"/>
        <v>9</v>
      </c>
      <c r="H146" s="2">
        <f t="shared" si="14"/>
        <v>3</v>
      </c>
      <c r="I146" s="2">
        <f t="shared" si="14"/>
        <v>8</v>
      </c>
      <c r="J146" s="2">
        <f t="shared" si="14"/>
        <v>0</v>
      </c>
      <c r="K146" s="2">
        <f t="shared" si="14"/>
        <v>12</v>
      </c>
      <c r="L146" s="2">
        <f t="shared" si="14"/>
        <v>1</v>
      </c>
      <c r="M146" s="2">
        <f t="shared" si="14"/>
        <v>5</v>
      </c>
      <c r="N146" s="2">
        <f t="shared" si="14"/>
        <v>8</v>
      </c>
      <c r="O146" s="2">
        <f t="shared" si="14"/>
        <v>0</v>
      </c>
      <c r="P146" s="2">
        <f t="shared" si="14"/>
        <v>0</v>
      </c>
      <c r="Q146" s="2"/>
      <c r="R146" s="2">
        <f t="shared" si="14"/>
        <v>0</v>
      </c>
      <c r="S146" s="2">
        <f t="shared" si="14"/>
        <v>0</v>
      </c>
    </row>
    <row r="147" spans="1:19" ht="14.25" thickBot="1" x14ac:dyDescent="0.2">
      <c r="A147" s="1" t="s">
        <v>6</v>
      </c>
      <c r="B147" s="2">
        <f t="shared" si="15"/>
        <v>0</v>
      </c>
      <c r="C147" s="2"/>
      <c r="D147" s="2"/>
      <c r="E147" s="2">
        <f t="shared" si="14"/>
        <v>0</v>
      </c>
      <c r="F147" s="2">
        <f t="shared" si="14"/>
        <v>0</v>
      </c>
      <c r="G147" s="2">
        <f t="shared" si="14"/>
        <v>0</v>
      </c>
      <c r="H147" s="2">
        <f t="shared" si="14"/>
        <v>0</v>
      </c>
      <c r="I147" s="2">
        <f t="shared" si="14"/>
        <v>0</v>
      </c>
      <c r="J147" s="2">
        <f t="shared" si="14"/>
        <v>0</v>
      </c>
      <c r="K147" s="2">
        <f t="shared" si="14"/>
        <v>0</v>
      </c>
      <c r="L147" s="2">
        <f t="shared" si="14"/>
        <v>0</v>
      </c>
      <c r="M147" s="2">
        <f t="shared" si="14"/>
        <v>0</v>
      </c>
      <c r="N147" s="2">
        <f t="shared" si="14"/>
        <v>0</v>
      </c>
      <c r="O147" s="2">
        <f t="shared" si="14"/>
        <v>0</v>
      </c>
      <c r="P147" s="2">
        <f t="shared" si="14"/>
        <v>0</v>
      </c>
      <c r="Q147" s="2"/>
      <c r="R147" s="2">
        <f t="shared" si="14"/>
        <v>0</v>
      </c>
      <c r="S147" s="2">
        <f t="shared" si="14"/>
        <v>0</v>
      </c>
    </row>
    <row r="148" spans="1:19" ht="14.25" thickBot="1" x14ac:dyDescent="0.2">
      <c r="A148" s="1" t="s">
        <v>7</v>
      </c>
      <c r="B148" s="2">
        <f t="shared" si="15"/>
        <v>25</v>
      </c>
      <c r="C148" s="2"/>
      <c r="D148" s="2"/>
      <c r="E148" s="2">
        <f t="shared" si="14"/>
        <v>24</v>
      </c>
      <c r="F148" s="2">
        <f t="shared" si="14"/>
        <v>0</v>
      </c>
      <c r="G148" s="2">
        <f t="shared" si="14"/>
        <v>14</v>
      </c>
      <c r="H148" s="2">
        <f t="shared" si="14"/>
        <v>12</v>
      </c>
      <c r="I148" s="2">
        <f t="shared" si="14"/>
        <v>13</v>
      </c>
      <c r="J148" s="2">
        <f t="shared" si="14"/>
        <v>11</v>
      </c>
      <c r="K148" s="2">
        <f t="shared" si="14"/>
        <v>62</v>
      </c>
      <c r="L148" s="2">
        <f t="shared" si="14"/>
        <v>14</v>
      </c>
      <c r="M148" s="2">
        <f t="shared" si="14"/>
        <v>16</v>
      </c>
      <c r="N148" s="2">
        <f t="shared" si="14"/>
        <v>60</v>
      </c>
      <c r="O148" s="2">
        <f t="shared" si="14"/>
        <v>11</v>
      </c>
      <c r="P148" s="2">
        <f t="shared" si="14"/>
        <v>11</v>
      </c>
      <c r="Q148" s="2"/>
      <c r="R148" s="2">
        <f t="shared" si="14"/>
        <v>0</v>
      </c>
      <c r="S148" s="2">
        <f t="shared" si="14"/>
        <v>0</v>
      </c>
    </row>
    <row r="149" spans="1:19" ht="14.25" thickBot="1" x14ac:dyDescent="0.2">
      <c r="A149" s="1" t="s">
        <v>8</v>
      </c>
      <c r="B149" s="2">
        <f t="shared" si="15"/>
        <v>3</v>
      </c>
      <c r="C149" s="2"/>
      <c r="D149" s="2"/>
      <c r="E149" s="2">
        <f t="shared" si="14"/>
        <v>0</v>
      </c>
      <c r="F149" s="2">
        <f t="shared" si="14"/>
        <v>0</v>
      </c>
      <c r="G149" s="2">
        <f t="shared" si="14"/>
        <v>1</v>
      </c>
      <c r="H149" s="2">
        <f t="shared" si="14"/>
        <v>2</v>
      </c>
      <c r="I149" s="2">
        <f t="shared" si="14"/>
        <v>0</v>
      </c>
      <c r="J149" s="2">
        <f t="shared" si="14"/>
        <v>0</v>
      </c>
      <c r="K149" s="2">
        <f t="shared" si="14"/>
        <v>1</v>
      </c>
      <c r="L149" s="2">
        <f t="shared" si="14"/>
        <v>3</v>
      </c>
      <c r="M149" s="2">
        <f t="shared" si="14"/>
        <v>3</v>
      </c>
      <c r="N149" s="2">
        <f t="shared" si="14"/>
        <v>0</v>
      </c>
      <c r="O149" s="2">
        <f t="shared" si="14"/>
        <v>0</v>
      </c>
      <c r="P149" s="2">
        <f t="shared" si="14"/>
        <v>0</v>
      </c>
      <c r="Q149" s="2"/>
      <c r="R149" s="2">
        <f t="shared" si="14"/>
        <v>0</v>
      </c>
      <c r="S149" s="2">
        <f t="shared" si="14"/>
        <v>0</v>
      </c>
    </row>
    <row r="150" spans="1:19" ht="14.25" thickBot="1" x14ac:dyDescent="0.2">
      <c r="A150" s="1" t="s">
        <v>9</v>
      </c>
      <c r="B150" s="2">
        <f t="shared" si="15"/>
        <v>18</v>
      </c>
      <c r="C150" s="2"/>
      <c r="D150" s="2"/>
      <c r="E150" s="2">
        <f t="shared" si="14"/>
        <v>10</v>
      </c>
      <c r="F150" s="2">
        <f t="shared" si="14"/>
        <v>0</v>
      </c>
      <c r="G150" s="2">
        <f t="shared" si="14"/>
        <v>10</v>
      </c>
      <c r="H150" s="2">
        <f t="shared" si="14"/>
        <v>9</v>
      </c>
      <c r="I150" s="2">
        <f t="shared" si="14"/>
        <v>2</v>
      </c>
      <c r="J150" s="2">
        <f t="shared" si="14"/>
        <v>8</v>
      </c>
      <c r="K150" s="2">
        <f t="shared" si="14"/>
        <v>16</v>
      </c>
      <c r="L150" s="2">
        <f t="shared" si="14"/>
        <v>34</v>
      </c>
      <c r="M150" s="2">
        <f t="shared" si="14"/>
        <v>38</v>
      </c>
      <c r="N150" s="2">
        <f t="shared" si="14"/>
        <v>6</v>
      </c>
      <c r="O150" s="2">
        <f t="shared" si="14"/>
        <v>32</v>
      </c>
      <c r="P150" s="2">
        <f t="shared" si="14"/>
        <v>23</v>
      </c>
      <c r="Q150" s="2"/>
      <c r="R150" s="2">
        <f t="shared" si="14"/>
        <v>0</v>
      </c>
      <c r="S150" s="2">
        <f t="shared" si="14"/>
        <v>0</v>
      </c>
    </row>
    <row r="151" spans="1:19" ht="14.25" thickBot="1" x14ac:dyDescent="0.2">
      <c r="A151" s="1" t="s">
        <v>10</v>
      </c>
      <c r="B151" s="2">
        <f t="shared" si="15"/>
        <v>0</v>
      </c>
      <c r="C151" s="2"/>
      <c r="D151" s="2"/>
      <c r="E151" s="2">
        <f t="shared" si="14"/>
        <v>0</v>
      </c>
      <c r="F151" s="2">
        <f t="shared" si="14"/>
        <v>0</v>
      </c>
      <c r="G151" s="2">
        <f t="shared" si="14"/>
        <v>0</v>
      </c>
      <c r="H151" s="2">
        <f t="shared" si="14"/>
        <v>0</v>
      </c>
      <c r="I151" s="2">
        <f t="shared" si="14"/>
        <v>0</v>
      </c>
      <c r="J151" s="2">
        <f t="shared" si="14"/>
        <v>0</v>
      </c>
      <c r="K151" s="2">
        <f t="shared" si="14"/>
        <v>0</v>
      </c>
      <c r="L151" s="2">
        <f t="shared" si="14"/>
        <v>0</v>
      </c>
      <c r="M151" s="2">
        <f t="shared" si="14"/>
        <v>0</v>
      </c>
      <c r="N151" s="2">
        <f t="shared" si="14"/>
        <v>0</v>
      </c>
      <c r="O151" s="2">
        <f t="shared" si="14"/>
        <v>0</v>
      </c>
      <c r="P151" s="2">
        <f t="shared" si="14"/>
        <v>0</v>
      </c>
      <c r="Q151" s="2"/>
      <c r="R151" s="2">
        <f t="shared" si="14"/>
        <v>0</v>
      </c>
      <c r="S151" s="2">
        <f t="shared" si="14"/>
        <v>0</v>
      </c>
    </row>
    <row r="152" spans="1:19" ht="14.25" thickBot="1" x14ac:dyDescent="0.2">
      <c r="A152" s="1" t="s">
        <v>11</v>
      </c>
      <c r="B152" s="2">
        <f t="shared" si="15"/>
        <v>3</v>
      </c>
      <c r="C152" s="2"/>
      <c r="D152" s="2"/>
      <c r="E152" s="2">
        <f t="shared" si="14"/>
        <v>2</v>
      </c>
      <c r="F152" s="2">
        <f t="shared" si="14"/>
        <v>0</v>
      </c>
      <c r="G152" s="2">
        <f t="shared" si="14"/>
        <v>0</v>
      </c>
      <c r="H152" s="2">
        <f t="shared" si="14"/>
        <v>3</v>
      </c>
      <c r="I152" s="2">
        <f t="shared" si="14"/>
        <v>0</v>
      </c>
      <c r="J152" s="2">
        <f t="shared" si="14"/>
        <v>2</v>
      </c>
      <c r="K152" s="2">
        <f t="shared" si="14"/>
        <v>0</v>
      </c>
      <c r="L152" s="2">
        <f t="shared" si="14"/>
        <v>5</v>
      </c>
      <c r="M152" s="2">
        <f t="shared" si="14"/>
        <v>3</v>
      </c>
      <c r="N152" s="2">
        <f t="shared" si="14"/>
        <v>0</v>
      </c>
      <c r="O152" s="2">
        <f t="shared" si="14"/>
        <v>4</v>
      </c>
      <c r="P152" s="2">
        <f t="shared" si="14"/>
        <v>3</v>
      </c>
      <c r="Q152" s="2"/>
      <c r="R152" s="2">
        <f t="shared" si="14"/>
        <v>0</v>
      </c>
      <c r="S152" s="2">
        <f t="shared" si="14"/>
        <v>0</v>
      </c>
    </row>
    <row r="153" spans="1:19" ht="14.25" thickBot="1" x14ac:dyDescent="0.2">
      <c r="A153" s="1" t="s">
        <v>12</v>
      </c>
      <c r="B153" s="2">
        <f t="shared" si="15"/>
        <v>0</v>
      </c>
      <c r="C153" s="2"/>
      <c r="D153" s="2"/>
      <c r="E153" s="2">
        <f t="shared" si="14"/>
        <v>0</v>
      </c>
      <c r="F153" s="2">
        <f t="shared" si="14"/>
        <v>0</v>
      </c>
      <c r="G153" s="2">
        <f t="shared" si="14"/>
        <v>0</v>
      </c>
      <c r="H153" s="2">
        <f t="shared" si="14"/>
        <v>0</v>
      </c>
      <c r="I153" s="2">
        <f t="shared" si="14"/>
        <v>0</v>
      </c>
      <c r="J153" s="2">
        <f t="shared" si="14"/>
        <v>0</v>
      </c>
      <c r="K153" s="2">
        <f t="shared" si="14"/>
        <v>0</v>
      </c>
      <c r="L153" s="2">
        <f t="shared" si="14"/>
        <v>0</v>
      </c>
      <c r="M153" s="2">
        <f t="shared" si="14"/>
        <v>0</v>
      </c>
      <c r="N153" s="2">
        <f t="shared" si="14"/>
        <v>0</v>
      </c>
      <c r="O153" s="2">
        <f t="shared" si="14"/>
        <v>0</v>
      </c>
      <c r="P153" s="2">
        <f t="shared" si="14"/>
        <v>0</v>
      </c>
      <c r="Q153" s="2"/>
      <c r="R153" s="2">
        <f t="shared" si="14"/>
        <v>0</v>
      </c>
      <c r="S153" s="2">
        <f t="shared" si="14"/>
        <v>0</v>
      </c>
    </row>
    <row r="154" spans="1:19" ht="14.25" thickBot="1" x14ac:dyDescent="0.2">
      <c r="A154" s="3" t="s">
        <v>0</v>
      </c>
      <c r="B154" s="4">
        <f t="shared" ref="B154" si="16">SUM(B143:B153)</f>
        <v>70</v>
      </c>
      <c r="C154" s="4"/>
      <c r="D154" s="4"/>
      <c r="E154" s="4">
        <f>SUM(E143:E153)</f>
        <v>50</v>
      </c>
      <c r="F154" s="4">
        <f t="shared" ref="F154:P154" si="17">SUM(F143:F153)</f>
        <v>0</v>
      </c>
      <c r="G154" s="4">
        <f t="shared" si="17"/>
        <v>37</v>
      </c>
      <c r="H154" s="4">
        <f t="shared" si="17"/>
        <v>36</v>
      </c>
      <c r="I154" s="4">
        <f t="shared" si="17"/>
        <v>26</v>
      </c>
      <c r="J154" s="4">
        <f t="shared" si="17"/>
        <v>25</v>
      </c>
      <c r="K154" s="4">
        <f t="shared" si="17"/>
        <v>102</v>
      </c>
      <c r="L154" s="4">
        <f t="shared" si="17"/>
        <v>72</v>
      </c>
      <c r="M154" s="4">
        <f t="shared" si="17"/>
        <v>76</v>
      </c>
      <c r="N154" s="4">
        <f t="shared" si="17"/>
        <v>85</v>
      </c>
      <c r="O154" s="4">
        <f t="shared" si="17"/>
        <v>53</v>
      </c>
      <c r="P154" s="4">
        <f t="shared" si="17"/>
        <v>40</v>
      </c>
      <c r="Q154" s="4"/>
      <c r="R154" s="4">
        <f t="shared" ref="R154:S154" si="18">SUM(R143:R153)</f>
        <v>0</v>
      </c>
      <c r="S154" s="4">
        <f t="shared" si="18"/>
        <v>0</v>
      </c>
    </row>
    <row r="161" spans="1:19" x14ac:dyDescent="0.15">
      <c r="A161" s="108" t="s">
        <v>1</v>
      </c>
      <c r="B161" s="112" t="s">
        <v>85</v>
      </c>
      <c r="C161" s="113"/>
      <c r="D161" s="113"/>
      <c r="E161" s="113"/>
      <c r="F161" s="113"/>
      <c r="G161" s="113"/>
      <c r="H161" s="113"/>
      <c r="I161" s="113"/>
      <c r="J161" s="113"/>
      <c r="K161" s="113"/>
      <c r="L161" s="113"/>
      <c r="M161" s="113"/>
      <c r="N161" s="113"/>
      <c r="O161" s="113"/>
      <c r="P161" s="113"/>
      <c r="Q161" s="113"/>
      <c r="R161" s="113"/>
      <c r="S161" s="113"/>
    </row>
    <row r="162" spans="1:19" s="55" customFormat="1" ht="27" x14ac:dyDescent="0.15">
      <c r="A162" s="108"/>
      <c r="B162" s="54" t="s">
        <v>14</v>
      </c>
      <c r="C162" s="56" t="s">
        <v>33</v>
      </c>
      <c r="D162" s="57" t="s">
        <v>86</v>
      </c>
      <c r="E162" s="57"/>
      <c r="F162" s="57" t="s">
        <v>87</v>
      </c>
      <c r="G162" s="57" t="s">
        <v>88</v>
      </c>
      <c r="H162" s="57" t="s">
        <v>89</v>
      </c>
      <c r="I162" s="57" t="s">
        <v>90</v>
      </c>
      <c r="J162" s="57" t="s">
        <v>91</v>
      </c>
      <c r="K162" s="57" t="s">
        <v>92</v>
      </c>
      <c r="M162" s="55" t="s">
        <v>93</v>
      </c>
      <c r="N162" s="111" t="s">
        <v>101</v>
      </c>
      <c r="O162" s="111"/>
      <c r="P162" s="111"/>
      <c r="Q162" s="111"/>
      <c r="R162" s="111"/>
      <c r="S162" s="111"/>
    </row>
    <row r="163" spans="1:19" ht="14.25" thickBot="1" x14ac:dyDescent="0.2">
      <c r="A163" s="1" t="s">
        <v>2</v>
      </c>
      <c r="B163" s="2">
        <f>E143</f>
        <v>1</v>
      </c>
      <c r="C163" s="58">
        <f>F143</f>
        <v>0</v>
      </c>
      <c r="D163" s="60">
        <f>B163-C163</f>
        <v>1</v>
      </c>
      <c r="E163" s="61"/>
      <c r="F163" s="62">
        <v>1</v>
      </c>
      <c r="G163" s="62"/>
      <c r="H163" s="62"/>
      <c r="I163" s="62"/>
      <c r="J163" s="62"/>
      <c r="K163" s="62"/>
      <c r="M163" s="53" t="s">
        <v>94</v>
      </c>
      <c r="N163" s="111" t="s">
        <v>102</v>
      </c>
      <c r="O163" s="111"/>
      <c r="P163" s="111"/>
      <c r="Q163" s="111"/>
      <c r="R163" s="111"/>
      <c r="S163" s="111"/>
    </row>
    <row r="164" spans="1:19" ht="14.25" thickBot="1" x14ac:dyDescent="0.2">
      <c r="A164" s="1" t="s">
        <v>3</v>
      </c>
      <c r="B164" s="2">
        <f t="shared" ref="B164:C173" si="19">E144</f>
        <v>5</v>
      </c>
      <c r="C164" s="58">
        <f t="shared" si="19"/>
        <v>0</v>
      </c>
      <c r="D164" s="60">
        <f t="shared" ref="D164:D173" si="20">B164-C164</f>
        <v>5</v>
      </c>
      <c r="E164" s="61"/>
      <c r="F164" s="62">
        <v>2</v>
      </c>
      <c r="G164" s="62">
        <v>1</v>
      </c>
      <c r="H164" s="62">
        <v>2</v>
      </c>
      <c r="I164" s="62"/>
      <c r="J164" s="62"/>
      <c r="K164" s="62"/>
      <c r="M164" s="53" t="s">
        <v>95</v>
      </c>
      <c r="N164" s="111" t="s">
        <v>103</v>
      </c>
      <c r="O164" s="111"/>
      <c r="P164" s="111"/>
      <c r="Q164" s="111"/>
      <c r="R164" s="111"/>
      <c r="S164" s="111"/>
    </row>
    <row r="165" spans="1:19" ht="14.25" thickBot="1" x14ac:dyDescent="0.2">
      <c r="A165" s="1" t="s">
        <v>4</v>
      </c>
      <c r="B165" s="2">
        <f t="shared" si="19"/>
        <v>0</v>
      </c>
      <c r="C165" s="58">
        <f t="shared" si="19"/>
        <v>0</v>
      </c>
      <c r="D165" s="60">
        <f t="shared" si="20"/>
        <v>0</v>
      </c>
      <c r="E165" s="61"/>
      <c r="F165" s="62"/>
      <c r="G165" s="62"/>
      <c r="H165" s="62"/>
      <c r="I165" s="62"/>
      <c r="J165" s="62"/>
      <c r="K165" s="62"/>
      <c r="M165" s="53" t="s">
        <v>96</v>
      </c>
      <c r="N165" s="111"/>
      <c r="O165" s="111"/>
      <c r="P165" s="111"/>
      <c r="Q165" s="111"/>
      <c r="R165" s="111"/>
      <c r="S165" s="111"/>
    </row>
    <row r="166" spans="1:19" ht="14.25" thickBot="1" x14ac:dyDescent="0.2">
      <c r="A166" s="1" t="s">
        <v>5</v>
      </c>
      <c r="B166" s="2">
        <f t="shared" si="19"/>
        <v>8</v>
      </c>
      <c r="C166" s="58">
        <f t="shared" si="19"/>
        <v>0</v>
      </c>
      <c r="D166" s="60">
        <f t="shared" si="20"/>
        <v>8</v>
      </c>
      <c r="E166" s="61"/>
      <c r="F166" s="62"/>
      <c r="G166" s="62">
        <v>8</v>
      </c>
      <c r="H166" s="62"/>
      <c r="I166" s="62"/>
      <c r="J166" s="62"/>
      <c r="K166" s="62"/>
      <c r="M166" s="53" t="s">
        <v>97</v>
      </c>
      <c r="N166" s="111"/>
      <c r="O166" s="111"/>
      <c r="P166" s="111"/>
      <c r="Q166" s="111"/>
      <c r="R166" s="111"/>
      <c r="S166" s="111"/>
    </row>
    <row r="167" spans="1:19" ht="14.25" thickBot="1" x14ac:dyDescent="0.2">
      <c r="A167" s="1" t="s">
        <v>6</v>
      </c>
      <c r="B167" s="2">
        <f t="shared" si="19"/>
        <v>0</v>
      </c>
      <c r="C167" s="58">
        <f t="shared" si="19"/>
        <v>0</v>
      </c>
      <c r="D167" s="60">
        <f t="shared" si="20"/>
        <v>0</v>
      </c>
      <c r="E167" s="61"/>
      <c r="F167" s="62"/>
      <c r="G167" s="62"/>
      <c r="H167" s="62"/>
      <c r="I167" s="62"/>
      <c r="J167" s="62"/>
      <c r="K167" s="62"/>
      <c r="M167" s="53" t="s">
        <v>98</v>
      </c>
      <c r="N167" s="111"/>
      <c r="O167" s="111"/>
      <c r="P167" s="111"/>
      <c r="Q167" s="111"/>
      <c r="R167" s="111"/>
      <c r="S167" s="111"/>
    </row>
    <row r="168" spans="1:19" ht="14.25" thickBot="1" x14ac:dyDescent="0.2">
      <c r="A168" s="1" t="s">
        <v>7</v>
      </c>
      <c r="B168" s="2">
        <f t="shared" si="19"/>
        <v>24</v>
      </c>
      <c r="C168" s="58">
        <f t="shared" si="19"/>
        <v>0</v>
      </c>
      <c r="D168" s="60">
        <f t="shared" si="20"/>
        <v>24</v>
      </c>
      <c r="E168" s="61"/>
      <c r="F168" s="62">
        <v>11</v>
      </c>
      <c r="G168" s="62">
        <v>5</v>
      </c>
      <c r="H168" s="62">
        <v>8</v>
      </c>
      <c r="I168" s="62"/>
      <c r="J168" s="62"/>
      <c r="K168" s="62"/>
    </row>
    <row r="169" spans="1:19" ht="14.25" thickBot="1" x14ac:dyDescent="0.2">
      <c r="A169" s="1" t="s">
        <v>8</v>
      </c>
      <c r="B169" s="2">
        <f t="shared" si="19"/>
        <v>0</v>
      </c>
      <c r="C169" s="58">
        <f t="shared" si="19"/>
        <v>0</v>
      </c>
      <c r="D169" s="60">
        <f t="shared" si="20"/>
        <v>0</v>
      </c>
      <c r="E169" s="61"/>
      <c r="F169" s="62"/>
      <c r="G169" s="62"/>
      <c r="H169" s="62"/>
      <c r="I169" s="62"/>
      <c r="J169" s="62"/>
      <c r="K169" s="62"/>
    </row>
    <row r="170" spans="1:19" ht="14.25" thickBot="1" x14ac:dyDescent="0.2">
      <c r="A170" s="1" t="s">
        <v>9</v>
      </c>
      <c r="B170" s="2">
        <f t="shared" si="19"/>
        <v>10</v>
      </c>
      <c r="C170" s="58">
        <f t="shared" si="19"/>
        <v>0</v>
      </c>
      <c r="D170" s="60">
        <f t="shared" si="20"/>
        <v>10</v>
      </c>
      <c r="E170" s="61"/>
      <c r="F170" s="62"/>
      <c r="G170" s="62">
        <v>10</v>
      </c>
      <c r="H170" s="62"/>
      <c r="I170" s="62"/>
      <c r="J170" s="62"/>
      <c r="K170" s="62"/>
    </row>
    <row r="171" spans="1:19" ht="14.25" thickBot="1" x14ac:dyDescent="0.2">
      <c r="A171" s="1" t="s">
        <v>10</v>
      </c>
      <c r="B171" s="2">
        <f t="shared" si="19"/>
        <v>0</v>
      </c>
      <c r="C171" s="58">
        <f t="shared" si="19"/>
        <v>0</v>
      </c>
      <c r="D171" s="60">
        <f t="shared" si="20"/>
        <v>0</v>
      </c>
      <c r="E171" s="61"/>
      <c r="F171" s="62"/>
      <c r="G171" s="62"/>
      <c r="H171" s="62"/>
      <c r="I171" s="62"/>
      <c r="J171" s="62"/>
      <c r="K171" s="62"/>
    </row>
    <row r="172" spans="1:19" ht="14.25" thickBot="1" x14ac:dyDescent="0.2">
      <c r="A172" s="1" t="s">
        <v>11</v>
      </c>
      <c r="B172" s="2">
        <f t="shared" si="19"/>
        <v>2</v>
      </c>
      <c r="C172" s="58">
        <f t="shared" si="19"/>
        <v>0</v>
      </c>
      <c r="D172" s="60">
        <f t="shared" si="20"/>
        <v>2</v>
      </c>
      <c r="E172" s="61"/>
      <c r="F172" s="62">
        <v>2</v>
      </c>
      <c r="G172" s="62"/>
      <c r="H172" s="62"/>
      <c r="I172" s="62"/>
      <c r="J172" s="62"/>
      <c r="K172" s="62"/>
    </row>
    <row r="173" spans="1:19" ht="14.25" thickBot="1" x14ac:dyDescent="0.2">
      <c r="A173" s="1" t="s">
        <v>12</v>
      </c>
      <c r="B173" s="2">
        <f t="shared" si="19"/>
        <v>0</v>
      </c>
      <c r="C173" s="58">
        <f t="shared" si="19"/>
        <v>0</v>
      </c>
      <c r="D173" s="60">
        <f t="shared" si="20"/>
        <v>0</v>
      </c>
      <c r="E173" s="61"/>
      <c r="F173" s="62"/>
      <c r="G173" s="62"/>
      <c r="H173" s="62"/>
      <c r="I173" s="62"/>
      <c r="J173" s="62"/>
      <c r="K173" s="62"/>
    </row>
    <row r="174" spans="1:19" ht="14.25" thickBot="1" x14ac:dyDescent="0.2">
      <c r="A174" s="3" t="s">
        <v>0</v>
      </c>
      <c r="B174" s="4">
        <f>SUM(B163:B173)</f>
        <v>50</v>
      </c>
      <c r="C174" s="59">
        <f t="shared" ref="C174:K174" si="21">SUM(C163:C173)</f>
        <v>0</v>
      </c>
      <c r="D174" s="29">
        <f t="shared" si="21"/>
        <v>50</v>
      </c>
      <c r="E174" s="29"/>
      <c r="F174" s="29">
        <f t="shared" si="21"/>
        <v>16</v>
      </c>
      <c r="G174" s="29">
        <f t="shared" si="21"/>
        <v>24</v>
      </c>
      <c r="H174" s="29">
        <f t="shared" si="21"/>
        <v>10</v>
      </c>
      <c r="I174" s="29">
        <f t="shared" si="21"/>
        <v>0</v>
      </c>
      <c r="J174" s="29">
        <f t="shared" si="21"/>
        <v>0</v>
      </c>
      <c r="K174" s="29">
        <f t="shared" si="21"/>
        <v>0</v>
      </c>
    </row>
  </sheetData>
  <mergeCells count="24">
    <mergeCell ref="A141:A142"/>
    <mergeCell ref="B141:S141"/>
    <mergeCell ref="A121:A122"/>
    <mergeCell ref="B121:R121"/>
    <mergeCell ref="A61:A62"/>
    <mergeCell ref="B61:R61"/>
    <mergeCell ref="A81:A82"/>
    <mergeCell ref="B81:R81"/>
    <mergeCell ref="A101:A102"/>
    <mergeCell ref="B101:R101"/>
    <mergeCell ref="A1:A2"/>
    <mergeCell ref="B1:R1"/>
    <mergeCell ref="A21:A22"/>
    <mergeCell ref="B21:R21"/>
    <mergeCell ref="A41:A42"/>
    <mergeCell ref="B41:R41"/>
    <mergeCell ref="N165:S165"/>
    <mergeCell ref="N166:S166"/>
    <mergeCell ref="N167:S167"/>
    <mergeCell ref="A161:A162"/>
    <mergeCell ref="B161:S161"/>
    <mergeCell ref="N162:S162"/>
    <mergeCell ref="N163:S163"/>
    <mergeCell ref="N164:S164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S50"/>
  <sheetViews>
    <sheetView topLeftCell="A31" workbookViewId="0">
      <selection activeCell="I11" sqref="I11"/>
    </sheetView>
  </sheetViews>
  <sheetFormatPr defaultRowHeight="13.5" x14ac:dyDescent="0.15"/>
  <cols>
    <col min="1" max="3" width="10.375" customWidth="1"/>
    <col min="4" max="4" width="10.625" customWidth="1"/>
    <col min="5" max="5" width="10.25" customWidth="1"/>
    <col min="6" max="6" width="11.125" customWidth="1"/>
    <col min="7" max="7" width="12.375" customWidth="1"/>
    <col min="8" max="9" width="10" customWidth="1"/>
    <col min="10" max="11" width="10.25" customWidth="1"/>
    <col min="12" max="12" width="9.75" customWidth="1"/>
    <col min="13" max="13" width="10.25" customWidth="1"/>
  </cols>
  <sheetData>
    <row r="1" spans="1:18" ht="27" x14ac:dyDescent="0.15">
      <c r="A1" s="15" t="s">
        <v>36</v>
      </c>
      <c r="B1" s="35" t="s">
        <v>13</v>
      </c>
      <c r="C1" s="35"/>
      <c r="D1" s="35"/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20</v>
      </c>
      <c r="K1" s="7" t="s">
        <v>19</v>
      </c>
      <c r="L1" s="7" t="s">
        <v>21</v>
      </c>
      <c r="M1" s="7" t="s">
        <v>22</v>
      </c>
      <c r="N1" s="7" t="s">
        <v>23</v>
      </c>
      <c r="O1" s="7" t="s">
        <v>24</v>
      </c>
      <c r="P1" s="7"/>
      <c r="Q1" s="7" t="s">
        <v>25</v>
      </c>
      <c r="R1" s="7" t="s">
        <v>26</v>
      </c>
    </row>
    <row r="2" spans="1:18" ht="14.25" thickBot="1" x14ac:dyDescent="0.2">
      <c r="A2" s="14">
        <v>1</v>
      </c>
      <c r="B2" s="16">
        <f>same!B14</f>
        <v>993</v>
      </c>
      <c r="C2" s="16"/>
      <c r="D2" s="16"/>
      <c r="E2" s="16">
        <f>same!E14</f>
        <v>822</v>
      </c>
      <c r="F2" s="16">
        <f>same!F14</f>
        <v>625</v>
      </c>
      <c r="G2" s="16">
        <f>same!G14</f>
        <v>394</v>
      </c>
      <c r="H2" s="16">
        <f>same!H14</f>
        <v>536</v>
      </c>
      <c r="I2" s="16">
        <f>same!I14</f>
        <v>303</v>
      </c>
      <c r="J2" s="16">
        <f>same!J14</f>
        <v>2251</v>
      </c>
      <c r="K2" s="16">
        <f>same!K14</f>
        <v>2359</v>
      </c>
      <c r="L2" s="16">
        <f>same!L14</f>
        <v>0</v>
      </c>
      <c r="M2" s="16">
        <f>same!M14</f>
        <v>2066</v>
      </c>
      <c r="N2" s="16">
        <f>same!N14</f>
        <v>2067</v>
      </c>
      <c r="O2" s="16">
        <f>same!O14</f>
        <v>0</v>
      </c>
      <c r="P2" s="16"/>
      <c r="Q2" s="16">
        <f>same!Q14</f>
        <v>7</v>
      </c>
      <c r="R2" s="16">
        <f>same!R14</f>
        <v>67</v>
      </c>
    </row>
    <row r="3" spans="1:18" ht="14.25" thickBot="1" x14ac:dyDescent="0.2">
      <c r="A3" s="1" t="s">
        <v>47</v>
      </c>
      <c r="B3" s="16">
        <f>same!B34</f>
        <v>133</v>
      </c>
      <c r="C3" s="16"/>
      <c r="D3" s="16"/>
      <c r="E3" s="16">
        <f>same!E34</f>
        <v>88</v>
      </c>
      <c r="F3" s="16">
        <f>same!F34</f>
        <v>108</v>
      </c>
      <c r="G3" s="16">
        <f>same!G34</f>
        <v>31</v>
      </c>
      <c r="H3" s="16">
        <f>same!H34</f>
        <v>69</v>
      </c>
      <c r="I3" s="16">
        <f>same!I34</f>
        <v>24</v>
      </c>
      <c r="J3" s="16">
        <f>same!J34</f>
        <v>876</v>
      </c>
      <c r="K3" s="16">
        <f>same!K34</f>
        <v>72</v>
      </c>
      <c r="L3" s="16">
        <f>same!L34</f>
        <v>170</v>
      </c>
      <c r="M3" s="16">
        <f>same!M34</f>
        <v>779</v>
      </c>
      <c r="N3" s="16">
        <f>same!N34</f>
        <v>63</v>
      </c>
      <c r="O3" s="16">
        <f>same!O34</f>
        <v>102</v>
      </c>
      <c r="P3" s="16"/>
      <c r="Q3" s="16">
        <f>same!Q34</f>
        <v>0</v>
      </c>
      <c r="R3" s="16">
        <f>same!R34</f>
        <v>15</v>
      </c>
    </row>
    <row r="4" spans="1:18" ht="14.25" thickBot="1" x14ac:dyDescent="0.2">
      <c r="A4" s="1" t="s">
        <v>48</v>
      </c>
      <c r="B4" s="16">
        <f>same!B54</f>
        <v>215</v>
      </c>
      <c r="C4" s="16"/>
      <c r="D4" s="16"/>
      <c r="E4" s="16">
        <f>same!E54</f>
        <v>90</v>
      </c>
      <c r="F4" s="16">
        <f>same!F54</f>
        <v>173</v>
      </c>
      <c r="G4" s="16">
        <f>same!G54</f>
        <v>48</v>
      </c>
      <c r="H4" s="16">
        <f>same!H54</f>
        <v>65</v>
      </c>
      <c r="I4" s="16">
        <f>same!I54</f>
        <v>29</v>
      </c>
      <c r="J4" s="16">
        <f>same!J54</f>
        <v>627</v>
      </c>
      <c r="K4" s="16">
        <f>same!K54</f>
        <v>263</v>
      </c>
      <c r="L4" s="16">
        <f>same!L54</f>
        <v>398</v>
      </c>
      <c r="M4" s="16">
        <f>same!M54</f>
        <v>411</v>
      </c>
      <c r="N4" s="16">
        <f>same!N54</f>
        <v>118</v>
      </c>
      <c r="O4" s="16">
        <f>same!O54</f>
        <v>249</v>
      </c>
      <c r="P4" s="16"/>
      <c r="Q4" s="16">
        <f>same!Q54</f>
        <v>1</v>
      </c>
      <c r="R4" s="16">
        <f>same!R54</f>
        <v>17</v>
      </c>
    </row>
    <row r="5" spans="1:18" ht="14.25" thickBot="1" x14ac:dyDescent="0.2">
      <c r="A5" s="1" t="s">
        <v>49</v>
      </c>
      <c r="B5" s="16">
        <f>same!B74</f>
        <v>119</v>
      </c>
      <c r="C5" s="16"/>
      <c r="D5" s="16"/>
      <c r="E5" s="16">
        <f>same!E74</f>
        <v>50</v>
      </c>
      <c r="F5" s="16">
        <f>same!F74</f>
        <v>84</v>
      </c>
      <c r="G5" s="16">
        <f>same!G74</f>
        <v>40</v>
      </c>
      <c r="H5" s="16">
        <f>same!H74</f>
        <v>31</v>
      </c>
      <c r="I5" s="16">
        <f>same!I74</f>
        <v>22</v>
      </c>
      <c r="J5" s="16">
        <f>same!J74</f>
        <v>412</v>
      </c>
      <c r="K5" s="16">
        <f>same!K74</f>
        <v>132</v>
      </c>
      <c r="L5" s="16">
        <f>same!L74</f>
        <v>321</v>
      </c>
      <c r="M5" s="16">
        <f>same!M74</f>
        <v>299</v>
      </c>
      <c r="N5" s="16">
        <f>same!N74</f>
        <v>80</v>
      </c>
      <c r="O5" s="16">
        <f>same!O74</f>
        <v>177</v>
      </c>
      <c r="P5" s="16"/>
      <c r="Q5" s="16">
        <f>same!Q74</f>
        <v>5</v>
      </c>
      <c r="R5" s="16">
        <f>same!R74</f>
        <v>15</v>
      </c>
    </row>
    <row r="6" spans="1:18" ht="14.25" thickBot="1" x14ac:dyDescent="0.2">
      <c r="A6" s="1" t="s">
        <v>50</v>
      </c>
      <c r="B6" s="16">
        <f>same!B94</f>
        <v>440</v>
      </c>
      <c r="C6" s="16"/>
      <c r="D6" s="16"/>
      <c r="E6" s="16">
        <f>same!E94</f>
        <v>69</v>
      </c>
      <c r="F6" s="16">
        <f>same!F94</f>
        <v>160</v>
      </c>
      <c r="G6" s="16">
        <f>same!G94</f>
        <v>291</v>
      </c>
      <c r="H6" s="16">
        <f>same!H94</f>
        <v>33</v>
      </c>
      <c r="I6" s="16">
        <f>same!I94</f>
        <v>42</v>
      </c>
      <c r="J6" s="16">
        <f>same!J94</f>
        <v>481</v>
      </c>
      <c r="K6" s="16">
        <f>same!K94</f>
        <v>452</v>
      </c>
      <c r="L6" s="16">
        <f>same!L94</f>
        <v>766</v>
      </c>
      <c r="M6" s="16">
        <f>same!M94</f>
        <v>223</v>
      </c>
      <c r="N6" s="16">
        <f>same!N94</f>
        <v>166</v>
      </c>
      <c r="O6" s="16">
        <f>same!O94</f>
        <v>294</v>
      </c>
      <c r="P6" s="16"/>
      <c r="Q6" s="16">
        <f>same!Q94</f>
        <v>2</v>
      </c>
      <c r="R6" s="16">
        <f>same!R94</f>
        <v>15</v>
      </c>
    </row>
    <row r="7" spans="1:18" ht="14.25" thickBot="1" x14ac:dyDescent="0.2">
      <c r="A7" s="1" t="s">
        <v>51</v>
      </c>
      <c r="B7" s="16">
        <f>same!B114</f>
        <v>1293</v>
      </c>
      <c r="C7" s="16"/>
      <c r="D7" s="16"/>
      <c r="E7" s="16">
        <f>same!E114</f>
        <v>76</v>
      </c>
      <c r="F7" s="16">
        <f>same!F114</f>
        <v>800</v>
      </c>
      <c r="G7" s="16">
        <f>same!G114</f>
        <v>501</v>
      </c>
      <c r="H7" s="16">
        <f>same!H114</f>
        <v>32</v>
      </c>
      <c r="I7" s="16">
        <f>same!I114</f>
        <v>44</v>
      </c>
      <c r="J7" s="16">
        <f>same!J114</f>
        <v>999</v>
      </c>
      <c r="K7" s="16">
        <f>same!K114</f>
        <v>645</v>
      </c>
      <c r="L7" s="16">
        <f>same!L114</f>
        <v>1571</v>
      </c>
      <c r="M7" s="16">
        <f>same!M114</f>
        <v>131</v>
      </c>
      <c r="N7" s="16">
        <f>same!N114</f>
        <v>124</v>
      </c>
      <c r="O7" s="16">
        <f>same!O114</f>
        <v>214</v>
      </c>
      <c r="P7" s="16"/>
      <c r="Q7" s="16">
        <f>same!Q114</f>
        <v>5</v>
      </c>
      <c r="R7" s="16">
        <f>same!R114</f>
        <v>0</v>
      </c>
    </row>
    <row r="8" spans="1:18" ht="14.25" thickBot="1" x14ac:dyDescent="0.2">
      <c r="A8" s="1" t="s">
        <v>52</v>
      </c>
      <c r="B8" s="16">
        <f>same!B134</f>
        <v>974</v>
      </c>
      <c r="C8" s="16"/>
      <c r="D8" s="16"/>
      <c r="E8" s="16">
        <f>same!E134</f>
        <v>44</v>
      </c>
      <c r="F8" s="16">
        <f>same!F134</f>
        <v>883</v>
      </c>
      <c r="G8" s="16">
        <f>same!G134</f>
        <v>264</v>
      </c>
      <c r="H8" s="16">
        <f>same!H134</f>
        <v>41</v>
      </c>
      <c r="I8" s="16">
        <f>same!I134</f>
        <v>9</v>
      </c>
      <c r="J8" s="16">
        <f>same!J134</f>
        <v>5421</v>
      </c>
      <c r="K8" s="16">
        <f>same!K134</f>
        <v>799</v>
      </c>
      <c r="L8" s="16">
        <f>same!L134</f>
        <v>6169</v>
      </c>
      <c r="M8" s="16">
        <f>same!M134</f>
        <v>214</v>
      </c>
      <c r="N8" s="16">
        <f>same!N134</f>
        <v>49</v>
      </c>
      <c r="O8" s="16">
        <f>same!O134</f>
        <v>285</v>
      </c>
      <c r="P8" s="16"/>
      <c r="Q8" s="16">
        <f>same!Q134</f>
        <v>18</v>
      </c>
      <c r="R8" s="16">
        <f>same!R134</f>
        <v>9</v>
      </c>
    </row>
    <row r="9" spans="1:18" ht="14.25" thickBot="1" x14ac:dyDescent="0.2">
      <c r="A9" s="3" t="s">
        <v>0</v>
      </c>
      <c r="B9" s="4">
        <f t="shared" ref="B9" si="0">SUM(B2:B8)</f>
        <v>4167</v>
      </c>
      <c r="C9" s="4"/>
      <c r="D9" s="4"/>
      <c r="E9" s="4">
        <f t="shared" ref="E9:O9" si="1">SUM(E2:E8)</f>
        <v>1239</v>
      </c>
      <c r="F9" s="4">
        <f t="shared" si="1"/>
        <v>2833</v>
      </c>
      <c r="G9" s="4">
        <f t="shared" si="1"/>
        <v>1569</v>
      </c>
      <c r="H9" s="4">
        <f t="shared" si="1"/>
        <v>807</v>
      </c>
      <c r="I9" s="4">
        <f t="shared" si="1"/>
        <v>473</v>
      </c>
      <c r="J9" s="4">
        <f t="shared" si="1"/>
        <v>11067</v>
      </c>
      <c r="K9" s="4">
        <f t="shared" si="1"/>
        <v>4722</v>
      </c>
      <c r="L9" s="4">
        <f t="shared" si="1"/>
        <v>9395</v>
      </c>
      <c r="M9" s="4">
        <f t="shared" si="1"/>
        <v>4123</v>
      </c>
      <c r="N9" s="4">
        <f t="shared" si="1"/>
        <v>2667</v>
      </c>
      <c r="O9" s="4">
        <f t="shared" si="1"/>
        <v>1321</v>
      </c>
      <c r="P9" s="4"/>
      <c r="Q9" s="4">
        <f>SUM(Q2:Q8)</f>
        <v>38</v>
      </c>
      <c r="R9" s="4">
        <f>SUM(R2:R8)</f>
        <v>138</v>
      </c>
    </row>
    <row r="11" spans="1:18" ht="27" x14ac:dyDescent="0.15">
      <c r="A11" s="15" t="s">
        <v>38</v>
      </c>
      <c r="B11" s="35" t="s">
        <v>13</v>
      </c>
      <c r="C11" s="35"/>
      <c r="D11" s="35"/>
      <c r="E11" s="7" t="s">
        <v>14</v>
      </c>
      <c r="F11" s="7" t="s">
        <v>15</v>
      </c>
      <c r="G11" s="7" t="s">
        <v>16</v>
      </c>
      <c r="H11" s="7" t="s">
        <v>17</v>
      </c>
      <c r="I11" s="7" t="s">
        <v>18</v>
      </c>
      <c r="J11" s="7" t="s">
        <v>20</v>
      </c>
      <c r="K11" s="7" t="s">
        <v>19</v>
      </c>
      <c r="L11" s="7" t="s">
        <v>21</v>
      </c>
      <c r="M11" s="7" t="s">
        <v>22</v>
      </c>
      <c r="N11" s="7" t="s">
        <v>23</v>
      </c>
      <c r="O11" s="7" t="s">
        <v>24</v>
      </c>
      <c r="P11" s="7"/>
      <c r="Q11" s="7" t="s">
        <v>25</v>
      </c>
      <c r="R11" s="7" t="s">
        <v>26</v>
      </c>
    </row>
    <row r="12" spans="1:18" ht="14.25" thickBot="1" x14ac:dyDescent="0.2">
      <c r="A12" s="14">
        <v>1</v>
      </c>
      <c r="B12" s="16">
        <f>'share-same'!B14</f>
        <v>877</v>
      </c>
      <c r="C12" s="16">
        <f>'share-same'!C14</f>
        <v>0</v>
      </c>
      <c r="D12" s="16"/>
      <c r="E12" s="16">
        <f>'share-same'!E14</f>
        <v>831</v>
      </c>
      <c r="F12" s="16">
        <f>'share-same'!F14</f>
        <v>563</v>
      </c>
      <c r="G12" s="16">
        <f>'share-same'!G14</f>
        <v>331</v>
      </c>
      <c r="H12" s="16">
        <f>'share-same'!H14</f>
        <v>551</v>
      </c>
      <c r="I12" s="16">
        <f>'share-same'!I14</f>
        <v>296</v>
      </c>
      <c r="J12" s="16">
        <f>'share-same'!J14</f>
        <v>2157</v>
      </c>
      <c r="K12" s="16">
        <f>'share-same'!K14</f>
        <v>2100</v>
      </c>
      <c r="L12" s="16">
        <f>'share-same'!L14</f>
        <v>0</v>
      </c>
      <c r="M12" s="16">
        <f>'share-same'!M14</f>
        <v>2135</v>
      </c>
      <c r="N12" s="16">
        <f>'share-same'!N14</f>
        <v>1993</v>
      </c>
      <c r="O12" s="16">
        <f>'share-same'!O14</f>
        <v>0</v>
      </c>
      <c r="P12" s="16"/>
      <c r="Q12" s="16">
        <f>'share-same'!Q14</f>
        <v>7</v>
      </c>
      <c r="R12" s="16">
        <f>'share-same'!R14</f>
        <v>67</v>
      </c>
    </row>
    <row r="13" spans="1:18" ht="14.25" thickBot="1" x14ac:dyDescent="0.2">
      <c r="A13" s="1" t="s">
        <v>47</v>
      </c>
      <c r="B13" s="16">
        <f>'share-same'!B34</f>
        <v>101</v>
      </c>
      <c r="C13" s="16">
        <f>'share-same'!C34</f>
        <v>0</v>
      </c>
      <c r="D13" s="16"/>
      <c r="E13" s="16">
        <f>'share-same'!E34</f>
        <v>85</v>
      </c>
      <c r="F13" s="16">
        <f>'share-same'!F34</f>
        <v>76</v>
      </c>
      <c r="G13" s="16">
        <f>'share-same'!G34</f>
        <v>31</v>
      </c>
      <c r="H13" s="16">
        <f>'share-same'!H34</f>
        <v>65</v>
      </c>
      <c r="I13" s="16">
        <f>'share-same'!I34</f>
        <v>26</v>
      </c>
      <c r="J13" s="16">
        <f>'share-same'!J34</f>
        <v>775</v>
      </c>
      <c r="K13" s="16">
        <f>'share-same'!K34</f>
        <v>74</v>
      </c>
      <c r="L13" s="16">
        <f>'share-same'!L34</f>
        <v>136</v>
      </c>
      <c r="M13" s="16">
        <f>'share-same'!M34</f>
        <v>764</v>
      </c>
      <c r="N13" s="16">
        <f>'share-same'!N34</f>
        <v>69</v>
      </c>
      <c r="O13" s="16">
        <f>'share-same'!O34</f>
        <v>100</v>
      </c>
      <c r="P13" s="16"/>
      <c r="Q13" s="16">
        <f>'share-same'!Q34</f>
        <v>0</v>
      </c>
      <c r="R13" s="16">
        <f>'share-same'!R34</f>
        <v>15</v>
      </c>
    </row>
    <row r="14" spans="1:18" ht="14.25" thickBot="1" x14ac:dyDescent="0.2">
      <c r="A14" s="1" t="s">
        <v>48</v>
      </c>
      <c r="B14" s="16">
        <f>'share-same'!B54</f>
        <v>112</v>
      </c>
      <c r="C14" s="16">
        <f>'share-same'!C54</f>
        <v>0</v>
      </c>
      <c r="D14" s="16"/>
      <c r="E14" s="16">
        <f>'share-same'!E54</f>
        <v>86</v>
      </c>
      <c r="F14" s="16">
        <f>'share-same'!F54</f>
        <v>78</v>
      </c>
      <c r="G14" s="16">
        <f>'share-same'!G54</f>
        <v>39</v>
      </c>
      <c r="H14" s="16">
        <f>'share-same'!H54</f>
        <v>60</v>
      </c>
      <c r="I14" s="16">
        <f>'share-same'!I54</f>
        <v>30</v>
      </c>
      <c r="J14" s="16">
        <f>'share-same'!J54</f>
        <v>463</v>
      </c>
      <c r="K14" s="16">
        <f>'share-same'!K54</f>
        <v>169</v>
      </c>
      <c r="L14" s="16">
        <f>'share-same'!L54</f>
        <v>272</v>
      </c>
      <c r="M14" s="16">
        <f>'share-same'!M54</f>
        <v>396</v>
      </c>
      <c r="N14" s="16">
        <f>'share-same'!N54</f>
        <v>122</v>
      </c>
      <c r="O14" s="16">
        <f>'share-same'!O54</f>
        <v>235</v>
      </c>
      <c r="P14" s="16"/>
      <c r="Q14" s="16">
        <f>'share-same'!Q54</f>
        <v>1</v>
      </c>
      <c r="R14" s="16">
        <f>'share-same'!R54</f>
        <v>17</v>
      </c>
    </row>
    <row r="15" spans="1:18" ht="14.25" thickBot="1" x14ac:dyDescent="0.2">
      <c r="A15" s="1" t="s">
        <v>49</v>
      </c>
      <c r="B15" s="16">
        <f>'share-same'!B74</f>
        <v>64</v>
      </c>
      <c r="C15" s="16">
        <f>'share-same'!C74</f>
        <v>0</v>
      </c>
      <c r="D15" s="16"/>
      <c r="E15" s="16">
        <f>'share-same'!E74</f>
        <v>48</v>
      </c>
      <c r="F15" s="16">
        <f>'share-same'!F74</f>
        <v>40</v>
      </c>
      <c r="G15" s="16">
        <f>'share-same'!G74</f>
        <v>27</v>
      </c>
      <c r="H15" s="16">
        <f>'share-same'!H74</f>
        <v>31</v>
      </c>
      <c r="I15" s="16">
        <f>'share-same'!I74</f>
        <v>20</v>
      </c>
      <c r="J15" s="16">
        <f>'share-same'!J74</f>
        <v>311</v>
      </c>
      <c r="K15" s="16">
        <f>'share-same'!K74</f>
        <v>114</v>
      </c>
      <c r="L15" s="16">
        <f>'share-same'!L74</f>
        <v>217</v>
      </c>
      <c r="M15" s="16">
        <f>'share-same'!M74</f>
        <v>300</v>
      </c>
      <c r="N15" s="16">
        <f>'share-same'!N74</f>
        <v>75</v>
      </c>
      <c r="O15" s="16">
        <f>'share-same'!O74</f>
        <v>174</v>
      </c>
      <c r="P15" s="16"/>
      <c r="Q15" s="16">
        <f>'share-same'!Q74</f>
        <v>5</v>
      </c>
      <c r="R15" s="16">
        <f>'share-same'!R74</f>
        <v>15</v>
      </c>
    </row>
    <row r="16" spans="1:18" ht="14.25" thickBot="1" x14ac:dyDescent="0.2">
      <c r="A16" s="1" t="s">
        <v>50</v>
      </c>
      <c r="B16" s="16">
        <f>'share-same'!B94</f>
        <v>320</v>
      </c>
      <c r="C16" s="16">
        <f>'share-same'!C94</f>
        <v>0</v>
      </c>
      <c r="D16" s="16"/>
      <c r="E16" s="16">
        <f>'share-same'!E94</f>
        <v>65</v>
      </c>
      <c r="F16" s="16">
        <f>'share-same'!F94</f>
        <v>83</v>
      </c>
      <c r="G16" s="16">
        <f>'share-same'!G94</f>
        <v>243</v>
      </c>
      <c r="H16" s="16">
        <f>'share-same'!H94</f>
        <v>30</v>
      </c>
      <c r="I16" s="16">
        <f>'share-same'!I94</f>
        <v>38</v>
      </c>
      <c r="J16" s="16">
        <f>'share-same'!J94</f>
        <v>307</v>
      </c>
      <c r="K16" s="16">
        <f>'share-same'!K94</f>
        <v>403</v>
      </c>
      <c r="L16" s="16">
        <f>'share-same'!L94</f>
        <v>600</v>
      </c>
      <c r="M16" s="16">
        <f>'share-same'!M94</f>
        <v>207</v>
      </c>
      <c r="N16" s="16">
        <f>'share-same'!N94</f>
        <v>164</v>
      </c>
      <c r="O16" s="16">
        <f>'share-same'!O94</f>
        <v>283</v>
      </c>
      <c r="P16" s="16"/>
      <c r="Q16" s="16">
        <f>'share-same'!Q94</f>
        <v>2</v>
      </c>
      <c r="R16" s="16">
        <f>'share-same'!R94</f>
        <v>15</v>
      </c>
    </row>
    <row r="17" spans="1:19" ht="14.25" thickBot="1" x14ac:dyDescent="0.2">
      <c r="A17" s="1" t="s">
        <v>51</v>
      </c>
      <c r="B17" s="16">
        <f>'share-same'!B114</f>
        <v>619</v>
      </c>
      <c r="C17" s="16">
        <f>'share-same'!C114</f>
        <v>0</v>
      </c>
      <c r="D17" s="16"/>
      <c r="E17" s="16">
        <f>'share-same'!E114</f>
        <v>75</v>
      </c>
      <c r="F17" s="16">
        <f>'share-same'!F114</f>
        <v>224</v>
      </c>
      <c r="G17" s="16">
        <f>'share-same'!G114</f>
        <v>398</v>
      </c>
      <c r="H17" s="16">
        <f>'share-same'!H114</f>
        <v>31</v>
      </c>
      <c r="I17" s="16">
        <f>'share-same'!I114</f>
        <v>44</v>
      </c>
      <c r="J17" s="16">
        <f>'share-same'!J114</f>
        <v>359</v>
      </c>
      <c r="K17" s="16">
        <f>'share-same'!K114</f>
        <v>544</v>
      </c>
      <c r="L17" s="16">
        <f>'share-same'!L114</f>
        <v>860</v>
      </c>
      <c r="M17" s="16">
        <f>'share-same'!M114</f>
        <v>130</v>
      </c>
      <c r="N17" s="16">
        <f>'share-same'!N114</f>
        <v>128</v>
      </c>
      <c r="O17" s="16">
        <f>'share-same'!O114</f>
        <v>215</v>
      </c>
      <c r="P17" s="16"/>
      <c r="Q17" s="16">
        <f>'share-same'!Q114</f>
        <v>5</v>
      </c>
      <c r="R17" s="16">
        <f>'share-same'!R114</f>
        <v>0</v>
      </c>
    </row>
    <row r="18" spans="1:19" ht="14.25" thickBot="1" x14ac:dyDescent="0.2">
      <c r="A18" s="1" t="s">
        <v>52</v>
      </c>
      <c r="B18" s="16">
        <f>'share-same'!B134</f>
        <v>231</v>
      </c>
      <c r="C18" s="16">
        <f>'share-same'!C134</f>
        <v>0</v>
      </c>
      <c r="D18" s="16"/>
      <c r="E18" s="16">
        <f>'share-same'!E134</f>
        <v>45</v>
      </c>
      <c r="F18" s="16">
        <f>'share-same'!F134</f>
        <v>169</v>
      </c>
      <c r="G18" s="16">
        <f>'share-same'!G134</f>
        <v>93</v>
      </c>
      <c r="H18" s="16">
        <f>'share-same'!H134</f>
        <v>39</v>
      </c>
      <c r="I18" s="16">
        <f>'share-same'!I134</f>
        <v>12</v>
      </c>
      <c r="J18" s="16">
        <f>'share-same'!J134</f>
        <v>1009</v>
      </c>
      <c r="K18" s="16">
        <f>'share-same'!K134</f>
        <v>520</v>
      </c>
      <c r="L18" s="16">
        <f>'share-same'!L134</f>
        <v>1547</v>
      </c>
      <c r="M18" s="16">
        <f>'share-same'!M134</f>
        <v>190</v>
      </c>
      <c r="N18" s="16">
        <f>'share-same'!N134</f>
        <v>66</v>
      </c>
      <c r="O18" s="16">
        <f>'share-same'!O134</f>
        <v>279</v>
      </c>
      <c r="P18" s="16"/>
      <c r="Q18" s="16">
        <f>'share-same'!Q134</f>
        <v>18</v>
      </c>
      <c r="R18" s="16">
        <f>'share-same'!R134</f>
        <v>9</v>
      </c>
    </row>
    <row r="19" spans="1:19" ht="14.25" thickBot="1" x14ac:dyDescent="0.2">
      <c r="A19" s="3" t="s">
        <v>0</v>
      </c>
      <c r="B19" s="4">
        <f t="shared" ref="B19" si="2">SUM(B12:B18)</f>
        <v>2324</v>
      </c>
      <c r="C19" s="4"/>
      <c r="D19" s="4"/>
      <c r="E19" s="4">
        <f t="shared" ref="E19:O19" si="3">SUM(E12:E18)</f>
        <v>1235</v>
      </c>
      <c r="F19" s="4">
        <f t="shared" si="3"/>
        <v>1233</v>
      </c>
      <c r="G19" s="4">
        <f t="shared" si="3"/>
        <v>1162</v>
      </c>
      <c r="H19" s="4">
        <f t="shared" si="3"/>
        <v>807</v>
      </c>
      <c r="I19" s="4">
        <f t="shared" si="3"/>
        <v>466</v>
      </c>
      <c r="J19" s="4">
        <f t="shared" si="3"/>
        <v>5381</v>
      </c>
      <c r="K19" s="4">
        <f t="shared" si="3"/>
        <v>3924</v>
      </c>
      <c r="L19" s="4">
        <f t="shared" si="3"/>
        <v>3632</v>
      </c>
      <c r="M19" s="4">
        <f t="shared" si="3"/>
        <v>4122</v>
      </c>
      <c r="N19" s="4">
        <f t="shared" si="3"/>
        <v>2617</v>
      </c>
      <c r="O19" s="4">
        <f t="shared" si="3"/>
        <v>1286</v>
      </c>
      <c r="P19" s="4"/>
      <c r="Q19" s="4">
        <f>SUM(Q12:Q18)</f>
        <v>38</v>
      </c>
      <c r="R19" s="4">
        <f>SUM(R12:R18)</f>
        <v>138</v>
      </c>
    </row>
    <row r="21" spans="1:19" ht="27" x14ac:dyDescent="0.15">
      <c r="A21" s="15" t="s">
        <v>76</v>
      </c>
      <c r="B21" s="35" t="s">
        <v>13</v>
      </c>
      <c r="C21" s="35"/>
      <c r="D21" s="35"/>
      <c r="E21" s="7" t="s">
        <v>14</v>
      </c>
      <c r="F21" s="36" t="s">
        <v>77</v>
      </c>
      <c r="G21" s="7" t="s">
        <v>15</v>
      </c>
      <c r="H21" s="7" t="s">
        <v>16</v>
      </c>
      <c r="I21" s="7" t="s">
        <v>17</v>
      </c>
      <c r="J21" s="7" t="s">
        <v>18</v>
      </c>
      <c r="K21" s="7" t="s">
        <v>20</v>
      </c>
      <c r="L21" s="7" t="s">
        <v>19</v>
      </c>
      <c r="M21" s="7" t="s">
        <v>21</v>
      </c>
      <c r="N21" s="7" t="s">
        <v>22</v>
      </c>
      <c r="O21" s="7" t="s">
        <v>23</v>
      </c>
      <c r="P21" s="7" t="s">
        <v>24</v>
      </c>
      <c r="Q21" s="7"/>
      <c r="R21" s="7" t="s">
        <v>25</v>
      </c>
      <c r="S21" s="7" t="s">
        <v>26</v>
      </c>
    </row>
    <row r="22" spans="1:19" ht="14.25" thickBot="1" x14ac:dyDescent="0.2">
      <c r="A22" s="14">
        <v>1</v>
      </c>
      <c r="B22" s="16">
        <f>'share-same-miss'!B14</f>
        <v>157</v>
      </c>
      <c r="C22" s="16">
        <f>'share-same-miss'!C14</f>
        <v>0</v>
      </c>
      <c r="D22" s="16">
        <f>'share-same-miss'!D14</f>
        <v>0</v>
      </c>
      <c r="E22" s="16">
        <f>'share-same-miss'!E14</f>
        <v>27</v>
      </c>
      <c r="F22" s="16">
        <f>'share-same-miss'!F14</f>
        <v>8</v>
      </c>
      <c r="G22" s="16">
        <f>'share-same-miss'!G14</f>
        <v>83</v>
      </c>
      <c r="H22" s="16">
        <f>'share-same-miss'!H14</f>
        <v>83</v>
      </c>
      <c r="I22" s="16">
        <f>'share-same-miss'!I14</f>
        <v>6</v>
      </c>
      <c r="J22" s="16">
        <f>'share-same-miss'!J14</f>
        <v>22</v>
      </c>
      <c r="K22" s="16">
        <f>'share-same-miss'!K14</f>
        <v>169</v>
      </c>
      <c r="L22" s="16">
        <f>'share-same-miss'!L14</f>
        <v>279</v>
      </c>
      <c r="M22" s="16">
        <f>'share-same-miss'!M14</f>
        <v>0</v>
      </c>
      <c r="N22" s="16">
        <f>'share-same-miss'!N14</f>
        <v>6</v>
      </c>
      <c r="O22" s="16">
        <f>'share-same-miss'!O14</f>
        <v>92</v>
      </c>
      <c r="P22" s="16">
        <f>'share-same-miss'!P14</f>
        <v>0</v>
      </c>
      <c r="Q22" s="16"/>
      <c r="R22" s="16">
        <f>'share-same-miss'!R14</f>
        <v>0</v>
      </c>
      <c r="S22" s="16">
        <f>'share-same-miss'!S14</f>
        <v>0</v>
      </c>
    </row>
    <row r="23" spans="1:19" ht="14.25" thickBot="1" x14ac:dyDescent="0.2">
      <c r="A23" s="1" t="s">
        <v>47</v>
      </c>
      <c r="B23" s="16">
        <f>'share-same-miss'!B34</f>
        <v>36</v>
      </c>
      <c r="C23" s="16">
        <f>'share-same-miss'!C34</f>
        <v>0</v>
      </c>
      <c r="D23" s="16">
        <f>'share-same-miss'!D34</f>
        <v>0</v>
      </c>
      <c r="E23" s="16">
        <f>'share-same-miss'!E34</f>
        <v>6</v>
      </c>
      <c r="F23" s="16">
        <f>'share-same-miss'!F34</f>
        <v>1</v>
      </c>
      <c r="G23" s="16">
        <f>'share-same-miss'!G34</f>
        <v>33</v>
      </c>
      <c r="H23" s="16">
        <f>'share-same-miss'!H34</f>
        <v>4</v>
      </c>
      <c r="I23" s="16">
        <f>'share-same-miss'!I34</f>
        <v>5</v>
      </c>
      <c r="J23" s="16">
        <f>'share-same-miss'!J34</f>
        <v>1</v>
      </c>
      <c r="K23" s="16">
        <f>'share-same-miss'!K34</f>
        <v>101</v>
      </c>
      <c r="L23" s="16">
        <f>'share-same-miss'!L34</f>
        <v>6</v>
      </c>
      <c r="M23" s="16">
        <f>'share-same-miss'!M34</f>
        <v>42</v>
      </c>
      <c r="N23" s="16">
        <f>'share-same-miss'!N34</f>
        <v>15</v>
      </c>
      <c r="O23" s="16">
        <f>'share-same-miss'!O34</f>
        <v>1</v>
      </c>
      <c r="P23" s="16">
        <f>'share-same-miss'!P34</f>
        <v>9</v>
      </c>
      <c r="Q23" s="16"/>
      <c r="R23" s="16">
        <f>'share-same-miss'!R34</f>
        <v>0</v>
      </c>
      <c r="S23" s="16">
        <f>'share-same-miss'!S34</f>
        <v>0</v>
      </c>
    </row>
    <row r="24" spans="1:19" ht="14.25" thickBot="1" x14ac:dyDescent="0.2">
      <c r="A24" s="1" t="s">
        <v>48</v>
      </c>
      <c r="B24" s="16">
        <f>'share-same-miss'!B54</f>
        <v>105</v>
      </c>
      <c r="C24" s="16">
        <f>'share-same-miss'!C54</f>
        <v>0</v>
      </c>
      <c r="D24" s="16">
        <f>'share-same-miss'!D54</f>
        <v>0</v>
      </c>
      <c r="E24" s="16">
        <f>'share-same-miss'!E54</f>
        <v>6</v>
      </c>
      <c r="F24" s="16">
        <f>'share-same-miss'!F54</f>
        <v>1</v>
      </c>
      <c r="G24" s="16">
        <f>'share-same-miss'!G54</f>
        <v>96</v>
      </c>
      <c r="H24" s="16">
        <f>'share-same-miss'!H54</f>
        <v>10</v>
      </c>
      <c r="I24" s="16">
        <f>'share-same-miss'!I54</f>
        <v>6</v>
      </c>
      <c r="J24" s="16">
        <f>'share-same-miss'!J54</f>
        <v>0</v>
      </c>
      <c r="K24" s="16">
        <f>'share-same-miss'!K54</f>
        <v>165</v>
      </c>
      <c r="L24" s="16">
        <f>'share-same-miss'!L54</f>
        <v>98</v>
      </c>
      <c r="M24" s="16">
        <f>'share-same-miss'!M54</f>
        <v>128</v>
      </c>
      <c r="N24" s="16">
        <f>'share-same-miss'!N54</f>
        <v>16</v>
      </c>
      <c r="O24" s="16">
        <f>'share-same-miss'!O54</f>
        <v>0</v>
      </c>
      <c r="P24" s="16">
        <f>'share-same-miss'!P54</f>
        <v>16</v>
      </c>
      <c r="Q24" s="16"/>
      <c r="R24" s="16">
        <f>'share-same-miss'!R54</f>
        <v>0</v>
      </c>
      <c r="S24" s="16">
        <f>'share-same-miss'!S54</f>
        <v>0</v>
      </c>
    </row>
    <row r="25" spans="1:19" ht="14.25" thickBot="1" x14ac:dyDescent="0.2">
      <c r="A25" s="1" t="s">
        <v>49</v>
      </c>
      <c r="B25" s="16">
        <f>'share-same-miss'!B74</f>
        <v>56</v>
      </c>
      <c r="C25" s="16">
        <f>'share-same-miss'!C74</f>
        <v>0</v>
      </c>
      <c r="D25" s="16">
        <f>'share-same-miss'!D74</f>
        <v>0</v>
      </c>
      <c r="E25" s="16">
        <f>'share-same-miss'!E74</f>
        <v>3</v>
      </c>
      <c r="F25" s="16">
        <f>'share-same-miss'!F74</f>
        <v>3</v>
      </c>
      <c r="G25" s="16">
        <f>'share-same-miss'!G74</f>
        <v>45</v>
      </c>
      <c r="H25" s="16">
        <f>'share-same-miss'!H74</f>
        <v>13</v>
      </c>
      <c r="I25" s="16">
        <f>'share-same-miss'!I74</f>
        <v>1</v>
      </c>
      <c r="J25" s="16">
        <f>'share-same-miss'!J74</f>
        <v>2</v>
      </c>
      <c r="K25" s="16">
        <f>'share-same-miss'!K74</f>
        <v>103</v>
      </c>
      <c r="L25" s="16">
        <f>'share-same-miss'!L74</f>
        <v>18</v>
      </c>
      <c r="M25" s="16">
        <f>'share-same-miss'!M74</f>
        <v>106</v>
      </c>
      <c r="N25" s="16">
        <f>'share-same-miss'!N74</f>
        <v>1</v>
      </c>
      <c r="O25" s="16">
        <f>'share-same-miss'!O74</f>
        <v>5</v>
      </c>
      <c r="P25" s="16">
        <f>'share-same-miss'!P74</f>
        <v>5</v>
      </c>
      <c r="Q25" s="16"/>
      <c r="R25" s="16">
        <f>'share-same-miss'!R74</f>
        <v>0</v>
      </c>
      <c r="S25" s="16">
        <f>'share-same-miss'!S74</f>
        <v>0</v>
      </c>
    </row>
    <row r="26" spans="1:19" ht="14.25" thickBot="1" x14ac:dyDescent="0.2">
      <c r="A26" s="1" t="s">
        <v>50</v>
      </c>
      <c r="B26" s="16">
        <f>'share-same-miss'!B94</f>
        <v>123</v>
      </c>
      <c r="C26" s="16">
        <f>'share-same-miss'!C94</f>
        <v>0</v>
      </c>
      <c r="D26" s="16">
        <f>'share-same-miss'!D94</f>
        <v>0</v>
      </c>
      <c r="E26" s="16">
        <f>'share-same-miss'!E94</f>
        <v>6</v>
      </c>
      <c r="F26" s="16">
        <f>'share-same-miss'!F94</f>
        <v>4</v>
      </c>
      <c r="G26" s="16">
        <f>'share-same-miss'!G94</f>
        <v>79</v>
      </c>
      <c r="H26" s="16">
        <f>'share-same-miss'!H94</f>
        <v>49</v>
      </c>
      <c r="I26" s="16">
        <f>'share-same-miss'!I94</f>
        <v>5</v>
      </c>
      <c r="J26" s="16">
        <f>'share-same-miss'!J94</f>
        <v>4</v>
      </c>
      <c r="K26" s="16">
        <f>'share-same-miss'!K94</f>
        <v>181</v>
      </c>
      <c r="L26" s="16">
        <f>'share-same-miss'!L94</f>
        <v>51</v>
      </c>
      <c r="M26" s="16">
        <f>'share-same-miss'!M94</f>
        <v>174</v>
      </c>
      <c r="N26" s="16">
        <f>'share-same-miss'!N94</f>
        <v>23</v>
      </c>
      <c r="O26" s="16">
        <f>'share-same-miss'!O94</f>
        <v>2</v>
      </c>
      <c r="P26" s="16">
        <f>'share-same-miss'!P94</f>
        <v>18</v>
      </c>
      <c r="Q26" s="16"/>
      <c r="R26" s="16">
        <f>'share-same-miss'!R94</f>
        <v>0</v>
      </c>
      <c r="S26" s="16">
        <f>'share-same-miss'!S94</f>
        <v>0</v>
      </c>
    </row>
    <row r="27" spans="1:19" ht="14.25" thickBot="1" x14ac:dyDescent="0.2">
      <c r="A27" s="1" t="s">
        <v>51</v>
      </c>
      <c r="B27" s="16">
        <f>'share-same-miss'!B114</f>
        <v>685</v>
      </c>
      <c r="C27" s="16">
        <f>'share-same-miss'!C114</f>
        <v>0</v>
      </c>
      <c r="D27" s="16">
        <f>'share-same-miss'!D114</f>
        <v>0</v>
      </c>
      <c r="E27" s="16">
        <f>'share-same-miss'!E114</f>
        <v>4</v>
      </c>
      <c r="F27" s="16">
        <f>'share-same-miss'!F114</f>
        <v>3</v>
      </c>
      <c r="G27" s="16">
        <f>'share-same-miss'!G114</f>
        <v>583</v>
      </c>
      <c r="H27" s="16">
        <f>'share-same-miss'!H114</f>
        <v>108</v>
      </c>
      <c r="I27" s="16">
        <f>'share-same-miss'!I114</f>
        <v>1</v>
      </c>
      <c r="J27" s="16">
        <f>'share-same-miss'!J114</f>
        <v>3</v>
      </c>
      <c r="K27" s="16">
        <f>'share-same-miss'!K114</f>
        <v>646</v>
      </c>
      <c r="L27" s="16">
        <f>'share-same-miss'!L114</f>
        <v>111</v>
      </c>
      <c r="M27" s="16">
        <f>'share-same-miss'!M114</f>
        <v>725</v>
      </c>
      <c r="N27" s="16">
        <f>'share-same-miss'!N114</f>
        <v>1</v>
      </c>
      <c r="O27" s="16">
        <f>'share-same-miss'!O114</f>
        <v>3</v>
      </c>
      <c r="P27" s="16">
        <f>'share-same-miss'!P114</f>
        <v>4</v>
      </c>
      <c r="Q27" s="16"/>
      <c r="R27" s="16">
        <f>'share-same-miss'!R114</f>
        <v>0</v>
      </c>
      <c r="S27" s="16">
        <f>'share-same-miss'!S114</f>
        <v>0</v>
      </c>
    </row>
    <row r="28" spans="1:19" ht="14.25" thickBot="1" x14ac:dyDescent="0.2">
      <c r="A28" s="1" t="s">
        <v>52</v>
      </c>
      <c r="B28" s="16">
        <f>'share-same-miss'!B134</f>
        <v>751</v>
      </c>
      <c r="C28" s="16">
        <f>'share-same-miss'!C134</f>
        <v>0</v>
      </c>
      <c r="D28" s="16">
        <f>'share-same-miss'!D134</f>
        <v>0</v>
      </c>
      <c r="E28" s="16">
        <f>'share-same-miss'!E134</f>
        <v>2</v>
      </c>
      <c r="F28" s="16">
        <f>'share-same-miss'!F134</f>
        <v>1</v>
      </c>
      <c r="G28" s="16">
        <f>'share-same-miss'!G134</f>
        <v>718</v>
      </c>
      <c r="H28" s="16">
        <f>'share-same-miss'!H134</f>
        <v>176</v>
      </c>
      <c r="I28" s="16">
        <f>'share-same-miss'!I134</f>
        <v>2</v>
      </c>
      <c r="J28" s="16">
        <f>'share-same-miss'!J134</f>
        <v>0</v>
      </c>
      <c r="K28" s="16">
        <f>'share-same-miss'!K134</f>
        <v>4423</v>
      </c>
      <c r="L28" s="16">
        <f>'share-same-miss'!L134</f>
        <v>307</v>
      </c>
      <c r="M28" s="16">
        <f>'share-same-miss'!M134</f>
        <v>4664</v>
      </c>
      <c r="N28" s="16">
        <f>'share-same-miss'!N134</f>
        <v>24</v>
      </c>
      <c r="O28" s="16">
        <f>'share-same-miss'!O134</f>
        <v>0</v>
      </c>
      <c r="P28" s="16">
        <f>'share-same-miss'!P134</f>
        <v>23</v>
      </c>
      <c r="Q28" s="16"/>
      <c r="R28" s="16">
        <f>'share-same-miss'!R134</f>
        <v>0</v>
      </c>
      <c r="S28" s="16">
        <f>'share-same-miss'!S134</f>
        <v>0</v>
      </c>
    </row>
    <row r="29" spans="1:19" ht="14.25" thickBot="1" x14ac:dyDescent="0.2">
      <c r="A29" s="3" t="s">
        <v>0</v>
      </c>
      <c r="B29" s="4">
        <f t="shared" ref="B29" si="4">SUM(B22:B28)</f>
        <v>1913</v>
      </c>
      <c r="C29" s="4"/>
      <c r="D29" s="4"/>
      <c r="E29" s="4">
        <f t="shared" ref="E29:F29" si="5">SUM(E22:E28)</f>
        <v>54</v>
      </c>
      <c r="F29" s="4">
        <f t="shared" si="5"/>
        <v>21</v>
      </c>
      <c r="G29" s="4">
        <f t="shared" ref="G29:P29" si="6">SUM(G22:G28)</f>
        <v>1637</v>
      </c>
      <c r="H29" s="4">
        <f t="shared" si="6"/>
        <v>443</v>
      </c>
      <c r="I29" s="4">
        <f t="shared" si="6"/>
        <v>26</v>
      </c>
      <c r="J29" s="4">
        <f t="shared" si="6"/>
        <v>32</v>
      </c>
      <c r="K29" s="4">
        <f t="shared" si="6"/>
        <v>5788</v>
      </c>
      <c r="L29" s="4">
        <f t="shared" si="6"/>
        <v>870</v>
      </c>
      <c r="M29" s="4">
        <f t="shared" si="6"/>
        <v>5839</v>
      </c>
      <c r="N29" s="4">
        <f t="shared" si="6"/>
        <v>86</v>
      </c>
      <c r="O29" s="4">
        <f t="shared" si="6"/>
        <v>103</v>
      </c>
      <c r="P29" s="4">
        <f t="shared" si="6"/>
        <v>75</v>
      </c>
      <c r="Q29" s="4"/>
      <c r="R29" s="4">
        <f>SUM(R22:R28)</f>
        <v>0</v>
      </c>
      <c r="S29" s="4">
        <f>SUM(S22:S28)</f>
        <v>0</v>
      </c>
    </row>
    <row r="31" spans="1:19" ht="27" x14ac:dyDescent="0.15">
      <c r="A31" s="15" t="s">
        <v>78</v>
      </c>
      <c r="B31" s="35" t="s">
        <v>13</v>
      </c>
      <c r="C31" s="35"/>
      <c r="D31" s="35"/>
      <c r="E31" s="7" t="s">
        <v>14</v>
      </c>
      <c r="F31" s="36" t="s">
        <v>77</v>
      </c>
      <c r="G31" s="7" t="s">
        <v>15</v>
      </c>
      <c r="H31" s="7" t="s">
        <v>16</v>
      </c>
      <c r="I31" s="7" t="s">
        <v>17</v>
      </c>
      <c r="J31" s="7" t="s">
        <v>18</v>
      </c>
      <c r="K31" s="7" t="s">
        <v>20</v>
      </c>
      <c r="L31" s="7" t="s">
        <v>19</v>
      </c>
      <c r="M31" s="7" t="s">
        <v>21</v>
      </c>
      <c r="N31" s="7" t="s">
        <v>22</v>
      </c>
      <c r="O31" s="7" t="s">
        <v>23</v>
      </c>
      <c r="P31" s="7" t="s">
        <v>24</v>
      </c>
      <c r="Q31" s="7"/>
      <c r="R31" s="7" t="s">
        <v>25</v>
      </c>
      <c r="S31" s="7" t="s">
        <v>26</v>
      </c>
    </row>
    <row r="32" spans="1:19" ht="14.25" thickBot="1" x14ac:dyDescent="0.2">
      <c r="A32" s="14">
        <v>1</v>
      </c>
      <c r="B32" s="16">
        <f>'share-same-add'!B14</f>
        <v>41</v>
      </c>
      <c r="C32" s="16"/>
      <c r="D32" s="16"/>
      <c r="E32" s="16">
        <f>'share-same-add'!E14</f>
        <v>36</v>
      </c>
      <c r="F32" s="16">
        <f>'share-same-add'!F14</f>
        <v>0</v>
      </c>
      <c r="G32" s="16">
        <f>'share-same-add'!G14</f>
        <v>21</v>
      </c>
      <c r="H32" s="16">
        <f>'share-same-add'!H14</f>
        <v>20</v>
      </c>
      <c r="I32" s="16">
        <f>'share-same-add'!I14</f>
        <v>21</v>
      </c>
      <c r="J32" s="16">
        <f>'share-same-add'!J14</f>
        <v>15</v>
      </c>
      <c r="K32" s="16">
        <f>'share-same-add'!K14</f>
        <v>75</v>
      </c>
      <c r="L32" s="16">
        <f>'share-same-add'!L14</f>
        <v>20</v>
      </c>
      <c r="M32" s="16">
        <f>'share-same-add'!M14</f>
        <v>0</v>
      </c>
      <c r="N32" s="16">
        <f>'share-same-add'!N14</f>
        <v>75</v>
      </c>
      <c r="O32" s="16">
        <f>'share-same-add'!O14</f>
        <v>18</v>
      </c>
      <c r="P32" s="16">
        <f>'share-same-add'!P14</f>
        <v>0</v>
      </c>
      <c r="Q32" s="16"/>
      <c r="R32" s="16">
        <f>'share-same-add'!R14</f>
        <v>0</v>
      </c>
      <c r="S32" s="16">
        <f>'share-same-add'!S14</f>
        <v>0</v>
      </c>
    </row>
    <row r="33" spans="1:19" ht="14.25" thickBot="1" x14ac:dyDescent="0.2">
      <c r="A33" s="1" t="s">
        <v>47</v>
      </c>
      <c r="B33" s="16">
        <f>'share-same-add'!B34</f>
        <v>4</v>
      </c>
      <c r="C33" s="16"/>
      <c r="D33" s="16"/>
      <c r="E33" s="16">
        <f>'share-same-add'!E34</f>
        <v>3</v>
      </c>
      <c r="F33" s="16">
        <f>'share-same-add'!F34</f>
        <v>0</v>
      </c>
      <c r="G33" s="16">
        <f>'share-same-add'!G34</f>
        <v>1</v>
      </c>
      <c r="H33" s="16">
        <f>'share-same-add'!H34</f>
        <v>4</v>
      </c>
      <c r="I33" s="16">
        <f>'share-same-add'!I34</f>
        <v>1</v>
      </c>
      <c r="J33" s="16">
        <f>'share-same-add'!J34</f>
        <v>3</v>
      </c>
      <c r="K33" s="16">
        <f>'share-same-add'!K34</f>
        <v>0</v>
      </c>
      <c r="L33" s="16">
        <f>'share-same-add'!L34</f>
        <v>8</v>
      </c>
      <c r="M33" s="16">
        <f>'share-same-add'!M34</f>
        <v>8</v>
      </c>
      <c r="N33" s="16">
        <f>'share-same-add'!N34</f>
        <v>0</v>
      </c>
      <c r="O33" s="16">
        <f>'share-same-add'!O34</f>
        <v>7</v>
      </c>
      <c r="P33" s="16">
        <f>'share-same-add'!P34</f>
        <v>7</v>
      </c>
      <c r="Q33" s="16"/>
      <c r="R33" s="16">
        <f>'share-same-add'!R34</f>
        <v>0</v>
      </c>
      <c r="S33" s="16">
        <f>'share-same-add'!S34</f>
        <v>0</v>
      </c>
    </row>
    <row r="34" spans="1:19" ht="14.25" thickBot="1" x14ac:dyDescent="0.2">
      <c r="A34" s="1" t="s">
        <v>48</v>
      </c>
      <c r="B34" s="16">
        <f>'share-same-add'!B54</f>
        <v>2</v>
      </c>
      <c r="C34" s="16"/>
      <c r="D34" s="16"/>
      <c r="E34" s="16">
        <f>'share-same-add'!E54</f>
        <v>2</v>
      </c>
      <c r="F34" s="16">
        <f>'share-same-add'!F54</f>
        <v>0</v>
      </c>
      <c r="G34" s="16">
        <f>'share-same-add'!G54</f>
        <v>1</v>
      </c>
      <c r="H34" s="16">
        <f>'share-same-add'!H54</f>
        <v>1</v>
      </c>
      <c r="I34" s="16">
        <f>'share-same-add'!I54</f>
        <v>1</v>
      </c>
      <c r="J34" s="16">
        <f>'share-same-add'!J54</f>
        <v>1</v>
      </c>
      <c r="K34" s="16">
        <f>'share-same-add'!K54</f>
        <v>1</v>
      </c>
      <c r="L34" s="16">
        <f>'share-same-add'!L54</f>
        <v>4</v>
      </c>
      <c r="M34" s="16">
        <f>'share-same-add'!M54</f>
        <v>2</v>
      </c>
      <c r="N34" s="16">
        <f>'share-same-add'!N54</f>
        <v>1</v>
      </c>
      <c r="O34" s="16">
        <f>'share-same-add'!O54</f>
        <v>4</v>
      </c>
      <c r="P34" s="16">
        <f>'share-same-add'!P54</f>
        <v>2</v>
      </c>
      <c r="Q34" s="16"/>
      <c r="R34" s="16">
        <f>'share-same-add'!R54</f>
        <v>0</v>
      </c>
      <c r="S34" s="16">
        <f>'share-same-add'!S54</f>
        <v>0</v>
      </c>
    </row>
    <row r="35" spans="1:19" ht="14.25" thickBot="1" x14ac:dyDescent="0.2">
      <c r="A35" s="1" t="s">
        <v>49</v>
      </c>
      <c r="B35" s="16">
        <f>'share-same-add'!B74</f>
        <v>1</v>
      </c>
      <c r="C35" s="16"/>
      <c r="D35" s="16"/>
      <c r="E35" s="16">
        <f>'share-same-add'!E74</f>
        <v>1</v>
      </c>
      <c r="F35" s="16">
        <f>'share-same-add'!F74</f>
        <v>0</v>
      </c>
      <c r="G35" s="16">
        <f>'share-same-add'!G74</f>
        <v>1</v>
      </c>
      <c r="H35" s="16">
        <f>'share-same-add'!H74</f>
        <v>0</v>
      </c>
      <c r="I35" s="16">
        <f>'share-same-add'!I74</f>
        <v>1</v>
      </c>
      <c r="J35" s="16">
        <f>'share-same-add'!J74</f>
        <v>0</v>
      </c>
      <c r="K35" s="16">
        <f>'share-same-add'!K74</f>
        <v>2</v>
      </c>
      <c r="L35" s="16">
        <f>'share-same-add'!L74</f>
        <v>0</v>
      </c>
      <c r="M35" s="16">
        <f>'share-same-add'!M74</f>
        <v>2</v>
      </c>
      <c r="N35" s="16">
        <f>'share-same-add'!N74</f>
        <v>2</v>
      </c>
      <c r="O35" s="16">
        <f>'share-same-add'!O74</f>
        <v>0</v>
      </c>
      <c r="P35" s="16">
        <f>'share-same-add'!P74</f>
        <v>2</v>
      </c>
      <c r="Q35" s="16"/>
      <c r="R35" s="16">
        <f>'share-same-add'!R74</f>
        <v>0</v>
      </c>
      <c r="S35" s="16">
        <f>'share-same-add'!S74</f>
        <v>0</v>
      </c>
    </row>
    <row r="36" spans="1:19" ht="14.25" thickBot="1" x14ac:dyDescent="0.2">
      <c r="A36" s="1" t="s">
        <v>50</v>
      </c>
      <c r="B36" s="16">
        <f>'share-same-add'!B94</f>
        <v>3</v>
      </c>
      <c r="C36" s="16"/>
      <c r="D36" s="16"/>
      <c r="E36" s="16">
        <f>'share-same-add'!E94</f>
        <v>2</v>
      </c>
      <c r="F36" s="16">
        <f>'share-same-add'!F94</f>
        <v>0</v>
      </c>
      <c r="G36" s="16">
        <f>'share-same-add'!G94</f>
        <v>2</v>
      </c>
      <c r="H36" s="16">
        <f>'share-same-add'!H94</f>
        <v>1</v>
      </c>
      <c r="I36" s="16">
        <f>'share-same-add'!I94</f>
        <v>2</v>
      </c>
      <c r="J36" s="16">
        <f>'share-same-add'!J94</f>
        <v>0</v>
      </c>
      <c r="K36" s="16">
        <f>'share-same-add'!K94</f>
        <v>7</v>
      </c>
      <c r="L36" s="16">
        <f>'share-same-add'!L94</f>
        <v>2</v>
      </c>
      <c r="M36" s="16">
        <f>'share-same-add'!M94</f>
        <v>8</v>
      </c>
      <c r="N36" s="16">
        <f>'share-same-add'!N94</f>
        <v>7</v>
      </c>
      <c r="O36" s="16">
        <f>'share-same-add'!O94</f>
        <v>0</v>
      </c>
      <c r="P36" s="16">
        <f>'share-same-add'!P94</f>
        <v>7</v>
      </c>
      <c r="Q36" s="16"/>
      <c r="R36" s="16">
        <f>'share-same-add'!R94</f>
        <v>0</v>
      </c>
      <c r="S36" s="16">
        <f>'share-same-add'!S94</f>
        <v>0</v>
      </c>
    </row>
    <row r="37" spans="1:19" ht="14.25" thickBot="1" x14ac:dyDescent="0.2">
      <c r="A37" s="1" t="s">
        <v>51</v>
      </c>
      <c r="B37" s="16">
        <f>'share-same-add'!B114</f>
        <v>11</v>
      </c>
      <c r="C37" s="16"/>
      <c r="D37" s="16"/>
      <c r="E37" s="16">
        <f>'share-same-add'!E114</f>
        <v>3</v>
      </c>
      <c r="F37" s="16">
        <f>'share-same-add'!F114</f>
        <v>0</v>
      </c>
      <c r="G37" s="16">
        <f>'share-same-add'!G114</f>
        <v>7</v>
      </c>
      <c r="H37" s="16">
        <f>'share-same-add'!H114</f>
        <v>5</v>
      </c>
      <c r="I37" s="16">
        <f>'share-same-add'!I114</f>
        <v>0</v>
      </c>
      <c r="J37" s="16">
        <f>'share-same-add'!J114</f>
        <v>3</v>
      </c>
      <c r="K37" s="16">
        <f>'share-same-add'!K114</f>
        <v>6</v>
      </c>
      <c r="L37" s="16">
        <f>'share-same-add'!L114</f>
        <v>10</v>
      </c>
      <c r="M37" s="16">
        <f>'share-same-add'!M114</f>
        <v>14</v>
      </c>
      <c r="N37" s="16">
        <f>'share-same-add'!N114</f>
        <v>0</v>
      </c>
      <c r="O37" s="16">
        <f>'share-same-add'!O114</f>
        <v>7</v>
      </c>
      <c r="P37" s="16">
        <f>'share-same-add'!P114</f>
        <v>5</v>
      </c>
      <c r="Q37" s="16"/>
      <c r="R37" s="16">
        <f>'share-same-add'!R114</f>
        <v>0</v>
      </c>
      <c r="S37" s="16">
        <f>'share-same-add'!S114</f>
        <v>0</v>
      </c>
    </row>
    <row r="38" spans="1:19" ht="14.25" thickBot="1" x14ac:dyDescent="0.2">
      <c r="A38" s="1" t="s">
        <v>52</v>
      </c>
      <c r="B38" s="16">
        <f>'share-same-add'!B134</f>
        <v>8</v>
      </c>
      <c r="C38" s="16"/>
      <c r="D38" s="16"/>
      <c r="E38" s="16">
        <f>'share-same-add'!E134</f>
        <v>3</v>
      </c>
      <c r="F38" s="16">
        <f>'share-same-add'!F134</f>
        <v>0</v>
      </c>
      <c r="G38" s="16">
        <f>'share-same-add'!G134</f>
        <v>4</v>
      </c>
      <c r="H38" s="16">
        <f>'share-same-add'!H134</f>
        <v>5</v>
      </c>
      <c r="I38" s="16">
        <f>'share-same-add'!I134</f>
        <v>0</v>
      </c>
      <c r="J38" s="16">
        <f>'share-same-add'!J134</f>
        <v>3</v>
      </c>
      <c r="K38" s="16">
        <f>'share-same-add'!K134</f>
        <v>11</v>
      </c>
      <c r="L38" s="16">
        <f>'share-same-add'!L134</f>
        <v>28</v>
      </c>
      <c r="M38" s="16">
        <f>'share-same-add'!M134</f>
        <v>42</v>
      </c>
      <c r="N38" s="16">
        <f>'share-same-add'!N134</f>
        <v>0</v>
      </c>
      <c r="O38" s="16">
        <f>'share-same-add'!O134</f>
        <v>17</v>
      </c>
      <c r="P38" s="16">
        <f>'share-same-add'!P134</f>
        <v>17</v>
      </c>
      <c r="Q38" s="16"/>
      <c r="R38" s="16">
        <f>'share-same-add'!R134</f>
        <v>0</v>
      </c>
      <c r="S38" s="16">
        <f>'share-same-add'!S134</f>
        <v>0</v>
      </c>
    </row>
    <row r="39" spans="1:19" ht="14.25" thickBot="1" x14ac:dyDescent="0.2">
      <c r="A39" s="3" t="s">
        <v>0</v>
      </c>
      <c r="B39" s="4">
        <f t="shared" ref="B39" si="7">SUM(B32:B38)</f>
        <v>70</v>
      </c>
      <c r="C39" s="4"/>
      <c r="D39" s="4"/>
      <c r="E39" s="4">
        <f t="shared" ref="E39:F39" si="8">SUM(E32:E38)</f>
        <v>50</v>
      </c>
      <c r="F39" s="4">
        <f t="shared" si="8"/>
        <v>0</v>
      </c>
      <c r="G39" s="4">
        <f t="shared" ref="G39:P39" si="9">SUM(G32:G38)</f>
        <v>37</v>
      </c>
      <c r="H39" s="4">
        <f t="shared" si="9"/>
        <v>36</v>
      </c>
      <c r="I39" s="4">
        <f t="shared" si="9"/>
        <v>26</v>
      </c>
      <c r="J39" s="4">
        <f t="shared" si="9"/>
        <v>25</v>
      </c>
      <c r="K39" s="4">
        <f t="shared" si="9"/>
        <v>102</v>
      </c>
      <c r="L39" s="4">
        <f t="shared" si="9"/>
        <v>72</v>
      </c>
      <c r="M39" s="4">
        <f t="shared" si="9"/>
        <v>76</v>
      </c>
      <c r="N39" s="4">
        <f t="shared" si="9"/>
        <v>85</v>
      </c>
      <c r="O39" s="4">
        <f t="shared" si="9"/>
        <v>53</v>
      </c>
      <c r="P39" s="4">
        <f t="shared" si="9"/>
        <v>40</v>
      </c>
      <c r="Q39" s="4"/>
      <c r="R39" s="4">
        <f>SUM(R32:R38)</f>
        <v>0</v>
      </c>
      <c r="S39" s="4">
        <f>SUM(S32:S38)</f>
        <v>0</v>
      </c>
    </row>
    <row r="41" spans="1:19" ht="15.75" customHeight="1" x14ac:dyDescent="0.15">
      <c r="A41" s="116" t="s">
        <v>65</v>
      </c>
      <c r="B41" s="114" t="s">
        <v>79</v>
      </c>
      <c r="C41" s="114"/>
      <c r="D41" s="114" t="s">
        <v>67</v>
      </c>
      <c r="E41" s="114"/>
      <c r="F41" s="40" t="s">
        <v>80</v>
      </c>
      <c r="G41" s="115" t="s">
        <v>81</v>
      </c>
      <c r="H41" s="115"/>
      <c r="I41" s="115"/>
      <c r="J41" s="115" t="s">
        <v>82</v>
      </c>
      <c r="K41" s="115"/>
    </row>
    <row r="42" spans="1:19" x14ac:dyDescent="0.15">
      <c r="A42" s="117"/>
      <c r="B42" s="42" t="s">
        <v>13</v>
      </c>
      <c r="C42" s="45" t="s">
        <v>84</v>
      </c>
      <c r="D42" s="46" t="s">
        <v>13</v>
      </c>
      <c r="E42" s="45" t="s">
        <v>84</v>
      </c>
      <c r="F42" s="47" t="s">
        <v>13</v>
      </c>
      <c r="G42" s="46" t="s">
        <v>83</v>
      </c>
      <c r="H42" s="48" t="s">
        <v>84</v>
      </c>
      <c r="I42" s="48" t="s">
        <v>33</v>
      </c>
      <c r="J42" s="46" t="s">
        <v>13</v>
      </c>
      <c r="K42" s="49" t="s">
        <v>84</v>
      </c>
    </row>
    <row r="43" spans="1:19" ht="15" x14ac:dyDescent="0.15">
      <c r="A43" s="37">
        <v>1</v>
      </c>
      <c r="B43" s="24">
        <f>B2</f>
        <v>993</v>
      </c>
      <c r="C43" s="50">
        <f>E2</f>
        <v>822</v>
      </c>
      <c r="D43" s="24">
        <f>B12</f>
        <v>877</v>
      </c>
      <c r="E43" s="50">
        <f>E12</f>
        <v>831</v>
      </c>
      <c r="F43" s="24">
        <f>B12-B32</f>
        <v>836</v>
      </c>
      <c r="G43" s="24">
        <f>B22</f>
        <v>157</v>
      </c>
      <c r="H43" s="21">
        <f>E22</f>
        <v>27</v>
      </c>
      <c r="I43" s="21">
        <f>F22</f>
        <v>8</v>
      </c>
      <c r="J43" s="24">
        <f>B32</f>
        <v>41</v>
      </c>
      <c r="K43" s="26">
        <f>E32</f>
        <v>36</v>
      </c>
    </row>
    <row r="44" spans="1:19" ht="15" x14ac:dyDescent="0.15">
      <c r="A44" s="38" t="s">
        <v>47</v>
      </c>
      <c r="B44" s="24">
        <f t="shared" ref="B44:B49" si="10">B3</f>
        <v>133</v>
      </c>
      <c r="C44" s="50">
        <f t="shared" ref="C44:C49" si="11">E3</f>
        <v>88</v>
      </c>
      <c r="D44" s="24">
        <f t="shared" ref="D44:D49" si="12">B13</f>
        <v>101</v>
      </c>
      <c r="E44" s="50">
        <f t="shared" ref="E44:E49" si="13">E13</f>
        <v>85</v>
      </c>
      <c r="F44" s="24">
        <f t="shared" ref="F44:F49" si="14">B13-B33</f>
        <v>97</v>
      </c>
      <c r="G44" s="24">
        <f>B23</f>
        <v>36</v>
      </c>
      <c r="H44" s="21">
        <f t="shared" ref="H44:H48" si="15">E23</f>
        <v>6</v>
      </c>
      <c r="I44" s="21">
        <f>F23</f>
        <v>1</v>
      </c>
      <c r="J44" s="24">
        <f>B33</f>
        <v>4</v>
      </c>
      <c r="K44" s="26">
        <f>E33</f>
        <v>3</v>
      </c>
    </row>
    <row r="45" spans="1:19" ht="15" x14ac:dyDescent="0.15">
      <c r="A45" s="38" t="s">
        <v>48</v>
      </c>
      <c r="B45" s="24">
        <f t="shared" si="10"/>
        <v>215</v>
      </c>
      <c r="C45" s="50">
        <f t="shared" si="11"/>
        <v>90</v>
      </c>
      <c r="D45" s="24">
        <f t="shared" si="12"/>
        <v>112</v>
      </c>
      <c r="E45" s="50">
        <f t="shared" si="13"/>
        <v>86</v>
      </c>
      <c r="F45" s="24">
        <f t="shared" si="14"/>
        <v>110</v>
      </c>
      <c r="G45" s="24">
        <f t="shared" ref="G45:G48" si="16">B24</f>
        <v>105</v>
      </c>
      <c r="H45" s="21">
        <f t="shared" si="15"/>
        <v>6</v>
      </c>
      <c r="I45" s="21">
        <f t="shared" ref="I45:I48" si="17">F24</f>
        <v>1</v>
      </c>
      <c r="J45" s="24">
        <f t="shared" ref="J45:J48" si="18">B34</f>
        <v>2</v>
      </c>
      <c r="K45" s="26">
        <f t="shared" ref="K45:K48" si="19">E34</f>
        <v>2</v>
      </c>
    </row>
    <row r="46" spans="1:19" ht="15" x14ac:dyDescent="0.15">
      <c r="A46" s="38" t="s">
        <v>49</v>
      </c>
      <c r="B46" s="24">
        <f t="shared" si="10"/>
        <v>119</v>
      </c>
      <c r="C46" s="50">
        <f t="shared" si="11"/>
        <v>50</v>
      </c>
      <c r="D46" s="24">
        <f t="shared" si="12"/>
        <v>64</v>
      </c>
      <c r="E46" s="50">
        <f t="shared" si="13"/>
        <v>48</v>
      </c>
      <c r="F46" s="24">
        <f t="shared" si="14"/>
        <v>63</v>
      </c>
      <c r="G46" s="24">
        <f t="shared" si="16"/>
        <v>56</v>
      </c>
      <c r="H46" s="21">
        <f t="shared" si="15"/>
        <v>3</v>
      </c>
      <c r="I46" s="21">
        <f t="shared" si="17"/>
        <v>3</v>
      </c>
      <c r="J46" s="24">
        <f t="shared" si="18"/>
        <v>1</v>
      </c>
      <c r="K46" s="26">
        <f t="shared" si="19"/>
        <v>1</v>
      </c>
    </row>
    <row r="47" spans="1:19" ht="15" x14ac:dyDescent="0.15">
      <c r="A47" s="38" t="s">
        <v>50</v>
      </c>
      <c r="B47" s="24">
        <f t="shared" si="10"/>
        <v>440</v>
      </c>
      <c r="C47" s="50">
        <f t="shared" si="11"/>
        <v>69</v>
      </c>
      <c r="D47" s="24">
        <f t="shared" si="12"/>
        <v>320</v>
      </c>
      <c r="E47" s="50">
        <f t="shared" si="13"/>
        <v>65</v>
      </c>
      <c r="F47" s="24">
        <f t="shared" si="14"/>
        <v>317</v>
      </c>
      <c r="G47" s="24">
        <f t="shared" si="16"/>
        <v>123</v>
      </c>
      <c r="H47" s="21">
        <f t="shared" si="15"/>
        <v>6</v>
      </c>
      <c r="I47" s="21">
        <f t="shared" si="17"/>
        <v>4</v>
      </c>
      <c r="J47" s="24">
        <f t="shared" si="18"/>
        <v>3</v>
      </c>
      <c r="K47" s="26">
        <f t="shared" si="19"/>
        <v>2</v>
      </c>
    </row>
    <row r="48" spans="1:19" ht="15" x14ac:dyDescent="0.15">
      <c r="A48" s="38" t="s">
        <v>51</v>
      </c>
      <c r="B48" s="24">
        <f t="shared" si="10"/>
        <v>1293</v>
      </c>
      <c r="C48" s="50">
        <f t="shared" si="11"/>
        <v>76</v>
      </c>
      <c r="D48" s="24">
        <f t="shared" si="12"/>
        <v>619</v>
      </c>
      <c r="E48" s="50">
        <f t="shared" si="13"/>
        <v>75</v>
      </c>
      <c r="F48" s="24">
        <f t="shared" si="14"/>
        <v>608</v>
      </c>
      <c r="G48" s="24">
        <f t="shared" si="16"/>
        <v>685</v>
      </c>
      <c r="H48" s="21">
        <f t="shared" si="15"/>
        <v>4</v>
      </c>
      <c r="I48" s="21">
        <f t="shared" si="17"/>
        <v>3</v>
      </c>
      <c r="J48" s="24">
        <f t="shared" si="18"/>
        <v>11</v>
      </c>
      <c r="K48" s="26">
        <f t="shared" si="19"/>
        <v>3</v>
      </c>
    </row>
    <row r="49" spans="1:11" ht="15" x14ac:dyDescent="0.15">
      <c r="A49" s="38" t="s">
        <v>52</v>
      </c>
      <c r="B49" s="24">
        <f t="shared" si="10"/>
        <v>974</v>
      </c>
      <c r="C49" s="50">
        <f t="shared" si="11"/>
        <v>44</v>
      </c>
      <c r="D49" s="24">
        <f t="shared" si="12"/>
        <v>231</v>
      </c>
      <c r="E49" s="50">
        <f t="shared" si="13"/>
        <v>45</v>
      </c>
      <c r="F49" s="24">
        <f t="shared" si="14"/>
        <v>223</v>
      </c>
      <c r="G49" s="24">
        <f>B28</f>
        <v>751</v>
      </c>
      <c r="H49" s="21">
        <f>E28</f>
        <v>2</v>
      </c>
      <c r="I49" s="21">
        <f>F28</f>
        <v>1</v>
      </c>
      <c r="J49" s="24">
        <f>B38</f>
        <v>8</v>
      </c>
      <c r="K49" s="26">
        <f>E38</f>
        <v>3</v>
      </c>
    </row>
    <row r="50" spans="1:11" x14ac:dyDescent="0.15">
      <c r="A50" s="39" t="s">
        <v>0</v>
      </c>
      <c r="B50" s="43">
        <f>SUM(B43:B49)</f>
        <v>4167</v>
      </c>
      <c r="C50" s="41">
        <f t="shared" ref="C50:K50" si="20">SUM(C43:C49)</f>
        <v>1239</v>
      </c>
      <c r="D50" s="43">
        <f t="shared" si="20"/>
        <v>2324</v>
      </c>
      <c r="E50" s="41">
        <f t="shared" si="20"/>
        <v>1235</v>
      </c>
      <c r="F50" s="43">
        <f t="shared" si="20"/>
        <v>2254</v>
      </c>
      <c r="G50" s="43">
        <f t="shared" si="20"/>
        <v>1913</v>
      </c>
      <c r="H50" s="41">
        <f t="shared" si="20"/>
        <v>54</v>
      </c>
      <c r="I50" s="41">
        <f t="shared" si="20"/>
        <v>21</v>
      </c>
      <c r="J50" s="43">
        <f t="shared" si="20"/>
        <v>70</v>
      </c>
      <c r="K50" s="44">
        <f t="shared" si="20"/>
        <v>50</v>
      </c>
    </row>
  </sheetData>
  <mergeCells count="5">
    <mergeCell ref="B41:C41"/>
    <mergeCell ref="D41:E41"/>
    <mergeCell ref="G41:I41"/>
    <mergeCell ref="J41:K41"/>
    <mergeCell ref="A41:A42"/>
  </mergeCells>
  <phoneticPr fontId="1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AB195"/>
  <sheetViews>
    <sheetView topLeftCell="L1" zoomScaleNormal="100" workbookViewId="0">
      <selection activeCell="U3" sqref="U3:U13"/>
    </sheetView>
  </sheetViews>
  <sheetFormatPr defaultRowHeight="13.5" x14ac:dyDescent="0.15"/>
  <sheetData>
    <row r="1" spans="1:28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82"/>
    </row>
    <row r="2" spans="1:28" ht="27" x14ac:dyDescent="0.15">
      <c r="A2" s="108"/>
      <c r="B2" s="5" t="s">
        <v>13</v>
      </c>
      <c r="C2" s="5"/>
      <c r="D2" s="5"/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20</v>
      </c>
      <c r="K2" s="7" t="s">
        <v>19</v>
      </c>
      <c r="L2" s="7" t="s">
        <v>21</v>
      </c>
      <c r="M2" s="7" t="s">
        <v>22</v>
      </c>
      <c r="N2" s="7" t="s">
        <v>23</v>
      </c>
      <c r="O2" s="7" t="s">
        <v>24</v>
      </c>
      <c r="P2" s="7"/>
      <c r="Q2" s="7" t="s">
        <v>25</v>
      </c>
      <c r="R2" s="7" t="s">
        <v>26</v>
      </c>
      <c r="S2" s="7" t="s">
        <v>132</v>
      </c>
      <c r="T2" s="73" t="s">
        <v>118</v>
      </c>
      <c r="U2" s="73" t="s">
        <v>119</v>
      </c>
      <c r="AB2" s="90" t="s">
        <v>149</v>
      </c>
    </row>
    <row r="3" spans="1:28" ht="14.25" thickBot="1" x14ac:dyDescent="0.2">
      <c r="A3" s="1" t="s">
        <v>2</v>
      </c>
      <c r="B3" s="2">
        <f>'[23]100%'!D$500</f>
        <v>6</v>
      </c>
      <c r="C3" s="2"/>
      <c r="D3" s="2"/>
      <c r="E3" s="2">
        <f>'[23]100%'!G$500</f>
        <v>6</v>
      </c>
      <c r="F3" s="2">
        <f>'[23]100%'!H$500</f>
        <v>3</v>
      </c>
      <c r="G3" s="2">
        <f>'[23]100%'!I$500</f>
        <v>3</v>
      </c>
      <c r="H3" s="2">
        <f>'[23]100%'!J$500</f>
        <v>3</v>
      </c>
      <c r="I3" s="2">
        <f>'[23]100%'!K$500</f>
        <v>3</v>
      </c>
      <c r="J3" s="2">
        <f>'[23]100%'!L$500</f>
        <v>5</v>
      </c>
      <c r="K3" s="2">
        <f>'[23]100%'!M$500</f>
        <v>7</v>
      </c>
      <c r="L3" s="2">
        <f>'[23]100%'!N$500</f>
        <v>0</v>
      </c>
      <c r="M3" s="2">
        <f>'[23]100%'!O$500</f>
        <v>5</v>
      </c>
      <c r="N3" s="2">
        <f>'[23]100%'!P$500</f>
        <v>7</v>
      </c>
      <c r="O3" s="2">
        <f>'[23]100%'!Q$500</f>
        <v>0</v>
      </c>
      <c r="P3" s="2"/>
      <c r="Q3" s="2">
        <f>'[23]100%'!S$500</f>
        <v>0</v>
      </c>
      <c r="R3" s="2">
        <f>'[23]100%'!T$500</f>
        <v>0</v>
      </c>
      <c r="S3" s="2">
        <f>'[23]100%'!U$500</f>
        <v>0</v>
      </c>
      <c r="T3" s="2">
        <f>'[23]100%'!V$500</f>
        <v>0</v>
      </c>
      <c r="U3" s="2">
        <f>'[23]100%'!W$500</f>
        <v>0</v>
      </c>
      <c r="V3" s="2"/>
      <c r="W3" s="2"/>
      <c r="X3" s="2"/>
      <c r="Y3" s="2"/>
      <c r="Z3" s="2"/>
      <c r="AA3" s="2"/>
      <c r="AB3" s="2">
        <f>'[23]100%'!AD$500</f>
        <v>26</v>
      </c>
    </row>
    <row r="4" spans="1:28" ht="14.25" thickBot="1" x14ac:dyDescent="0.2">
      <c r="A4" s="1" t="s">
        <v>3</v>
      </c>
      <c r="B4" s="2">
        <f>'[24]100%'!D$500</f>
        <v>197</v>
      </c>
      <c r="C4" s="2"/>
      <c r="D4" s="2"/>
      <c r="E4" s="2">
        <f>'[24]100%'!G$500</f>
        <v>174</v>
      </c>
      <c r="F4" s="2">
        <f>'[24]100%'!H$500</f>
        <v>124</v>
      </c>
      <c r="G4" s="2">
        <f>'[24]100%'!I$500</f>
        <v>74</v>
      </c>
      <c r="H4" s="2">
        <f>'[24]100%'!J$500</f>
        <v>124</v>
      </c>
      <c r="I4" s="2">
        <f>'[24]100%'!K$500</f>
        <v>51</v>
      </c>
      <c r="J4" s="2">
        <f>'[24]100%'!L$500</f>
        <v>938</v>
      </c>
      <c r="K4" s="2">
        <f>'[24]100%'!M$500</f>
        <v>1109</v>
      </c>
      <c r="L4" s="2">
        <f>'[24]100%'!N$500</f>
        <v>0</v>
      </c>
      <c r="M4" s="2">
        <f>'[24]100%'!O$500</f>
        <v>938</v>
      </c>
      <c r="N4" s="2">
        <f>'[24]100%'!P$500</f>
        <v>1065</v>
      </c>
      <c r="O4" s="2">
        <f>'[24]100%'!Q$500</f>
        <v>0</v>
      </c>
      <c r="P4" s="2"/>
      <c r="Q4" s="2">
        <f>'[24]100%'!S$500</f>
        <v>0</v>
      </c>
      <c r="R4" s="2">
        <f>'[24]100%'!T$500</f>
        <v>32</v>
      </c>
      <c r="S4" s="2">
        <f>'[24]100%'!U$500</f>
        <v>32</v>
      </c>
      <c r="T4" s="2">
        <f>'[24]100%'!V$500</f>
        <v>1</v>
      </c>
      <c r="U4" s="2">
        <f>'[24]100%'!W$500</f>
        <v>0</v>
      </c>
      <c r="V4" s="2"/>
      <c r="W4" s="2"/>
      <c r="X4" s="2"/>
      <c r="Y4" s="2"/>
      <c r="Z4" s="2"/>
      <c r="AA4" s="2"/>
      <c r="AB4" s="2">
        <f>'[24]100%'!AD$500</f>
        <v>7044</v>
      </c>
    </row>
    <row r="5" spans="1:28" ht="14.25" thickBot="1" x14ac:dyDescent="0.2">
      <c r="A5" s="1" t="s">
        <v>4</v>
      </c>
      <c r="B5" s="2">
        <f>'[25]100%'!D$500</f>
        <v>0</v>
      </c>
      <c r="C5" s="2"/>
      <c r="D5" s="2"/>
      <c r="E5" s="2">
        <f>'[25]100%'!G$500</f>
        <v>0</v>
      </c>
      <c r="F5" s="2">
        <f>'[25]100%'!H$500</f>
        <v>0</v>
      </c>
      <c r="G5" s="2">
        <f>'[25]100%'!I$500</f>
        <v>0</v>
      </c>
      <c r="H5" s="2">
        <f>'[25]100%'!J$500</f>
        <v>0</v>
      </c>
      <c r="I5" s="2">
        <f>'[25]100%'!K$500</f>
        <v>0</v>
      </c>
      <c r="J5" s="2">
        <f>'[25]100%'!L$500</f>
        <v>0</v>
      </c>
      <c r="K5" s="2">
        <f>'[25]100%'!M$500</f>
        <v>0</v>
      </c>
      <c r="L5" s="2">
        <f>'[25]100%'!N$500</f>
        <v>0</v>
      </c>
      <c r="M5" s="2">
        <f>'[25]100%'!O$500</f>
        <v>0</v>
      </c>
      <c r="N5" s="2">
        <f>'[25]100%'!P$500</f>
        <v>0</v>
      </c>
      <c r="O5" s="2">
        <f>'[25]100%'!Q$500</f>
        <v>0</v>
      </c>
      <c r="P5" s="2"/>
      <c r="Q5" s="2">
        <f>'[25]100%'!S$500</f>
        <v>0</v>
      </c>
      <c r="R5" s="2">
        <f>'[25]100%'!T$500</f>
        <v>0</v>
      </c>
      <c r="S5" s="2">
        <f>'[25]100%'!U$500</f>
        <v>0</v>
      </c>
      <c r="T5" s="2">
        <f>'[25]100%'!V$500</f>
        <v>0</v>
      </c>
      <c r="U5" s="2">
        <f>'[25]100%'!W$500</f>
        <v>0</v>
      </c>
      <c r="V5" s="2"/>
      <c r="W5" s="2"/>
      <c r="X5" s="2"/>
      <c r="Y5" s="2"/>
      <c r="Z5" s="2"/>
      <c r="AA5" s="2"/>
      <c r="AB5" s="2">
        <f>'[25]100%'!AD$500</f>
        <v>0</v>
      </c>
    </row>
    <row r="6" spans="1:28" ht="14.25" thickBot="1" x14ac:dyDescent="0.2">
      <c r="A6" s="1" t="s">
        <v>5</v>
      </c>
      <c r="B6" s="2">
        <f>'[26]100%'!D$500</f>
        <v>275</v>
      </c>
      <c r="C6" s="2"/>
      <c r="D6" s="2"/>
      <c r="E6" s="2">
        <f>'[26]100%'!G$500</f>
        <v>270</v>
      </c>
      <c r="F6" s="2">
        <f>'[26]100%'!H$500</f>
        <v>182</v>
      </c>
      <c r="G6" s="2">
        <f>'[26]100%'!I$500</f>
        <v>98</v>
      </c>
      <c r="H6" s="2">
        <f>'[26]100%'!J$500</f>
        <v>179</v>
      </c>
      <c r="I6" s="2">
        <f>'[26]100%'!K$500</f>
        <v>96</v>
      </c>
      <c r="J6" s="2">
        <f>'[26]100%'!L$500</f>
        <v>461</v>
      </c>
      <c r="K6" s="2">
        <f>'[26]100%'!M$500</f>
        <v>264</v>
      </c>
      <c r="L6" s="2">
        <f>'[26]100%'!N$500</f>
        <v>0</v>
      </c>
      <c r="M6" s="2">
        <f>'[26]100%'!O$500</f>
        <v>458</v>
      </c>
      <c r="N6" s="2">
        <f>'[26]100%'!P$500</f>
        <v>264</v>
      </c>
      <c r="O6" s="2">
        <f>'[26]100%'!Q$500</f>
        <v>0</v>
      </c>
      <c r="P6" s="2"/>
      <c r="Q6" s="2">
        <f>'[26]100%'!S$500</f>
        <v>0</v>
      </c>
      <c r="R6" s="2">
        <f>'[26]100%'!T$500</f>
        <v>15</v>
      </c>
      <c r="S6" s="2">
        <f>'[26]100%'!U$500</f>
        <v>15</v>
      </c>
      <c r="T6" s="2">
        <f>'[26]100%'!V$500</f>
        <v>4</v>
      </c>
      <c r="U6" s="2">
        <f>'[26]100%'!W$500</f>
        <v>0</v>
      </c>
      <c r="V6" s="2"/>
      <c r="W6" s="2"/>
      <c r="X6" s="2"/>
      <c r="Y6" s="2"/>
      <c r="Z6" s="2"/>
      <c r="AA6" s="2"/>
      <c r="AB6" s="2">
        <f>'[26]100%'!AD$500</f>
        <v>1564</v>
      </c>
    </row>
    <row r="7" spans="1:28" ht="14.25" thickBot="1" x14ac:dyDescent="0.2">
      <c r="A7" s="1" t="s">
        <v>6</v>
      </c>
      <c r="B7" s="2">
        <f>'[27]100%'!D$500</f>
        <v>4</v>
      </c>
      <c r="C7" s="2"/>
      <c r="D7" s="2"/>
      <c r="E7" s="2">
        <f>'[27]100%'!G$500</f>
        <v>4</v>
      </c>
      <c r="F7" s="2">
        <f>'[27]100%'!H$500</f>
        <v>3</v>
      </c>
      <c r="G7" s="2">
        <f>'[27]100%'!I$500</f>
        <v>1</v>
      </c>
      <c r="H7" s="2">
        <f>'[27]100%'!J$500</f>
        <v>3</v>
      </c>
      <c r="I7" s="2">
        <f>'[27]100%'!K$500</f>
        <v>1</v>
      </c>
      <c r="J7" s="2">
        <f>'[27]100%'!L$500</f>
        <v>3</v>
      </c>
      <c r="K7" s="2">
        <f>'[27]100%'!M$500</f>
        <v>5</v>
      </c>
      <c r="L7" s="2">
        <f>'[27]100%'!N$500</f>
        <v>0</v>
      </c>
      <c r="M7" s="2">
        <f>'[27]100%'!O$500</f>
        <v>3</v>
      </c>
      <c r="N7" s="2">
        <f>'[27]100%'!P$500</f>
        <v>5</v>
      </c>
      <c r="O7" s="2">
        <f>'[27]100%'!Q$500</f>
        <v>0</v>
      </c>
      <c r="P7" s="2"/>
      <c r="Q7" s="2">
        <f>'[27]100%'!S$500</f>
        <v>0</v>
      </c>
      <c r="R7" s="2">
        <f>'[27]100%'!T$500</f>
        <v>0</v>
      </c>
      <c r="S7" s="2">
        <f>'[27]100%'!U$500</f>
        <v>0</v>
      </c>
      <c r="T7" s="2">
        <f>'[27]100%'!V$500</f>
        <v>0</v>
      </c>
      <c r="U7" s="2">
        <f>'[27]100%'!W$500</f>
        <v>0</v>
      </c>
      <c r="V7" s="2"/>
      <c r="W7" s="2"/>
      <c r="X7" s="2"/>
      <c r="Y7" s="2"/>
      <c r="Z7" s="2"/>
      <c r="AA7" s="2"/>
      <c r="AB7" s="2">
        <f>'[27]100%'!AD$500</f>
        <v>58</v>
      </c>
    </row>
    <row r="8" spans="1:28" ht="14.25" thickBot="1" x14ac:dyDescent="0.2">
      <c r="A8" s="1" t="s">
        <v>7</v>
      </c>
      <c r="B8" s="2">
        <f>'[28]100%'!D$500</f>
        <v>163</v>
      </c>
      <c r="C8" s="2"/>
      <c r="D8" s="2"/>
      <c r="E8" s="2">
        <f>'[28]100%'!G$500</f>
        <v>158</v>
      </c>
      <c r="F8" s="2">
        <f>'[28]100%'!H$500</f>
        <v>110</v>
      </c>
      <c r="G8" s="2">
        <f>'[28]100%'!I$500</f>
        <v>57</v>
      </c>
      <c r="H8" s="2">
        <f>'[28]100%'!J$500</f>
        <v>110</v>
      </c>
      <c r="I8" s="2">
        <f>'[28]100%'!K$500</f>
        <v>52</v>
      </c>
      <c r="J8" s="2">
        <f>'[28]100%'!L$500</f>
        <v>368</v>
      </c>
      <c r="K8" s="2">
        <f>'[28]100%'!M$500</f>
        <v>130</v>
      </c>
      <c r="L8" s="2">
        <f>'[28]100%'!N$500</f>
        <v>0</v>
      </c>
      <c r="M8" s="2">
        <f>'[28]100%'!O$500</f>
        <v>368</v>
      </c>
      <c r="N8" s="2">
        <f>'[28]100%'!P$500</f>
        <v>88</v>
      </c>
      <c r="O8" s="2">
        <f>'[28]100%'!Q$500</f>
        <v>0</v>
      </c>
      <c r="P8" s="2"/>
      <c r="Q8" s="2">
        <f>'[28]100%'!S$500</f>
        <v>4</v>
      </c>
      <c r="R8" s="2">
        <f>'[28]100%'!T$500</f>
        <v>3</v>
      </c>
      <c r="S8" s="2">
        <f>'[28]100%'!U$500</f>
        <v>11</v>
      </c>
      <c r="T8" s="2">
        <f>'[28]100%'!V$500</f>
        <v>10</v>
      </c>
      <c r="U8" s="2">
        <f>'[28]100%'!W$500</f>
        <v>0</v>
      </c>
      <c r="V8" s="2"/>
      <c r="W8" s="2"/>
      <c r="X8" s="2"/>
      <c r="Y8" s="2"/>
      <c r="Z8" s="2"/>
      <c r="AA8" s="2"/>
      <c r="AB8" s="2">
        <f>'[28]100%'!AD$500</f>
        <v>2837</v>
      </c>
    </row>
    <row r="9" spans="1:28" ht="14.25" thickBot="1" x14ac:dyDescent="0.2">
      <c r="A9" s="1" t="s">
        <v>8</v>
      </c>
      <c r="B9" s="2">
        <f>'[29]100%'!D$500</f>
        <v>46</v>
      </c>
      <c r="C9" s="2"/>
      <c r="D9" s="2"/>
      <c r="E9" s="2">
        <f>'[29]100%'!G$500</f>
        <v>44</v>
      </c>
      <c r="F9" s="2">
        <f>'[29]100%'!H$500</f>
        <v>34</v>
      </c>
      <c r="G9" s="2">
        <f>'[29]100%'!I$500</f>
        <v>13</v>
      </c>
      <c r="H9" s="2">
        <f>'[29]100%'!J$500</f>
        <v>32</v>
      </c>
      <c r="I9" s="2">
        <f>'[29]100%'!K$500</f>
        <v>13</v>
      </c>
      <c r="J9" s="2">
        <f>'[29]100%'!L$500</f>
        <v>61</v>
      </c>
      <c r="K9" s="2">
        <f>'[29]100%'!M$500</f>
        <v>64</v>
      </c>
      <c r="L9" s="2">
        <f>'[29]100%'!N$500</f>
        <v>0</v>
      </c>
      <c r="M9" s="2">
        <f>'[29]100%'!O$500</f>
        <v>51</v>
      </c>
      <c r="N9" s="2">
        <f>'[29]100%'!P$500</f>
        <v>54</v>
      </c>
      <c r="O9" s="2">
        <f>'[29]100%'!Q$500</f>
        <v>0</v>
      </c>
      <c r="P9" s="2"/>
      <c r="Q9" s="2">
        <f>'[29]100%'!S$500</f>
        <v>2</v>
      </c>
      <c r="R9" s="2">
        <f>'[29]100%'!T$500</f>
        <v>3</v>
      </c>
      <c r="S9" s="2">
        <f>'[29]100%'!U$500</f>
        <v>3</v>
      </c>
      <c r="T9" s="2">
        <f>'[29]100%'!V$500</f>
        <v>0</v>
      </c>
      <c r="U9" s="2">
        <f>'[29]100%'!W$500</f>
        <v>0</v>
      </c>
      <c r="V9" s="2"/>
      <c r="W9" s="2"/>
      <c r="X9" s="2"/>
      <c r="Y9" s="2"/>
      <c r="Z9" s="2"/>
      <c r="AA9" s="2"/>
      <c r="AB9" s="2">
        <f>'[29]100%'!AD$500</f>
        <v>457</v>
      </c>
    </row>
    <row r="10" spans="1:28" ht="14.25" thickBot="1" x14ac:dyDescent="0.2">
      <c r="A10" s="1" t="s">
        <v>9</v>
      </c>
      <c r="B10" s="2">
        <f>'[30]100%'!D$500</f>
        <v>138</v>
      </c>
      <c r="C10" s="2"/>
      <c r="D10" s="2"/>
      <c r="E10" s="2">
        <f>'[30]100%'!G$500</f>
        <v>132</v>
      </c>
      <c r="F10" s="2">
        <f>'[30]100%'!H$500</f>
        <v>75</v>
      </c>
      <c r="G10" s="2">
        <f>'[30]100%'!I$500</f>
        <v>67</v>
      </c>
      <c r="H10" s="2">
        <f>'[30]100%'!J$500</f>
        <v>72</v>
      </c>
      <c r="I10" s="2">
        <f>'[30]100%'!K$500</f>
        <v>63</v>
      </c>
      <c r="J10" s="2">
        <f>'[30]100%'!L$500</f>
        <v>269</v>
      </c>
      <c r="K10" s="2">
        <f>'[30]100%'!M$500</f>
        <v>267</v>
      </c>
      <c r="L10" s="2">
        <f>'[30]100%'!N$500</f>
        <v>0</v>
      </c>
      <c r="M10" s="2">
        <f>'[30]100%'!O$500</f>
        <v>264</v>
      </c>
      <c r="N10" s="2">
        <f>'[30]100%'!P$500</f>
        <v>257</v>
      </c>
      <c r="O10" s="2">
        <f>'[30]100%'!Q$500</f>
        <v>0</v>
      </c>
      <c r="P10" s="2"/>
      <c r="Q10" s="2">
        <f>'[30]100%'!S$500</f>
        <v>1</v>
      </c>
      <c r="R10" s="2">
        <f>'[30]100%'!T$500</f>
        <v>14</v>
      </c>
      <c r="S10" s="2">
        <f>'[30]100%'!U$500</f>
        <v>14</v>
      </c>
      <c r="T10" s="2">
        <f>'[30]100%'!V$500</f>
        <v>0</v>
      </c>
      <c r="U10" s="2">
        <f>'[30]100%'!W$500</f>
        <v>0</v>
      </c>
      <c r="V10" s="2"/>
      <c r="W10" s="2"/>
      <c r="X10" s="2"/>
      <c r="Y10" s="2"/>
      <c r="Z10" s="2"/>
      <c r="AA10" s="2"/>
      <c r="AB10" s="2">
        <f>'[30]100%'!AD$500</f>
        <v>1100</v>
      </c>
    </row>
    <row r="11" spans="1:28" ht="14.25" thickBot="1" x14ac:dyDescent="0.2">
      <c r="A11" s="1" t="s">
        <v>10</v>
      </c>
      <c r="B11" s="2">
        <f>'[31]100%'!D$500</f>
        <v>0</v>
      </c>
      <c r="C11" s="2"/>
      <c r="D11" s="2"/>
      <c r="E11" s="2">
        <f>'[31]100%'!G$500</f>
        <v>0</v>
      </c>
      <c r="F11" s="2">
        <f>'[31]100%'!H$500</f>
        <v>0</v>
      </c>
      <c r="G11" s="2">
        <f>'[31]100%'!I$500</f>
        <v>0</v>
      </c>
      <c r="H11" s="2">
        <f>'[31]100%'!J$500</f>
        <v>0</v>
      </c>
      <c r="I11" s="2">
        <f>'[31]100%'!K$500</f>
        <v>0</v>
      </c>
      <c r="J11" s="2">
        <f>'[31]100%'!L$500</f>
        <v>0</v>
      </c>
      <c r="K11" s="2">
        <f>'[31]100%'!M$500</f>
        <v>0</v>
      </c>
      <c r="L11" s="2">
        <f>'[31]100%'!N$500</f>
        <v>0</v>
      </c>
      <c r="M11" s="2">
        <f>'[31]100%'!O$500</f>
        <v>0</v>
      </c>
      <c r="N11" s="2">
        <f>'[31]100%'!P$500</f>
        <v>0</v>
      </c>
      <c r="O11" s="2">
        <f>'[31]100%'!Q$500</f>
        <v>0</v>
      </c>
      <c r="P11" s="2"/>
      <c r="Q11" s="2">
        <f>'[31]100%'!S$500</f>
        <v>0</v>
      </c>
      <c r="R11" s="2">
        <f>'[31]100%'!T$500</f>
        <v>0</v>
      </c>
      <c r="S11" s="2">
        <f>'[31]100%'!U$500</f>
        <v>0</v>
      </c>
      <c r="T11" s="2">
        <f>'[31]100%'!V$500</f>
        <v>0</v>
      </c>
      <c r="U11" s="2">
        <f>'[31]100%'!W$500</f>
        <v>0</v>
      </c>
      <c r="V11" s="2"/>
      <c r="W11" s="2"/>
      <c r="X11" s="2"/>
      <c r="Y11" s="2"/>
      <c r="Z11" s="2"/>
      <c r="AA11" s="2"/>
      <c r="AB11" s="2">
        <f>'[31]100%'!AD$500</f>
        <v>0</v>
      </c>
    </row>
    <row r="12" spans="1:28" ht="14.25" thickBot="1" x14ac:dyDescent="0.2">
      <c r="A12" s="1" t="s">
        <v>11</v>
      </c>
      <c r="B12" s="2">
        <f>'[32]100%'!D$500</f>
        <v>48</v>
      </c>
      <c r="C12" s="2"/>
      <c r="D12" s="2"/>
      <c r="E12" s="2">
        <f>'[32]100%'!G$500</f>
        <v>43</v>
      </c>
      <c r="F12" s="2">
        <f>'[32]100%'!H$500</f>
        <v>32</v>
      </c>
      <c r="G12" s="2">
        <f>'[32]100%'!I$500</f>
        <v>18</v>
      </c>
      <c r="H12" s="2">
        <f>'[32]100%'!J$500</f>
        <v>28</v>
      </c>
      <c r="I12" s="2">
        <f>'[32]100%'!K$500</f>
        <v>17</v>
      </c>
      <c r="J12" s="2">
        <f>'[32]100%'!L$500</f>
        <v>52</v>
      </c>
      <c r="K12" s="2">
        <f>'[32]100%'!M$500</f>
        <v>254</v>
      </c>
      <c r="L12" s="2">
        <f>'[32]100%'!N$500</f>
        <v>0</v>
      </c>
      <c r="M12" s="2">
        <f>'[32]100%'!O$500</f>
        <v>48</v>
      </c>
      <c r="N12" s="2">
        <f>'[32]100%'!P$500</f>
        <v>253</v>
      </c>
      <c r="O12" s="2">
        <f>'[32]100%'!Q$500</f>
        <v>0</v>
      </c>
      <c r="P12" s="2"/>
      <c r="Q12" s="2">
        <f>'[32]100%'!S$500</f>
        <v>0</v>
      </c>
      <c r="R12" s="2">
        <f>'[32]100%'!T$500</f>
        <v>0</v>
      </c>
      <c r="S12" s="2">
        <f>'[32]100%'!U$500</f>
        <v>12</v>
      </c>
      <c r="T12" s="2">
        <f>'[32]100%'!V$500</f>
        <v>1</v>
      </c>
      <c r="U12" s="2">
        <f>'[32]100%'!W$500</f>
        <v>0</v>
      </c>
      <c r="V12" s="2"/>
      <c r="W12" s="2"/>
      <c r="X12" s="2"/>
      <c r="Y12" s="2"/>
      <c r="Z12" s="2"/>
      <c r="AA12" s="2"/>
      <c r="AB12" s="2">
        <f>'[32]100%'!AD$500</f>
        <v>507</v>
      </c>
    </row>
    <row r="13" spans="1:28" ht="14.25" thickBot="1" x14ac:dyDescent="0.2">
      <c r="A13" s="1" t="s">
        <v>12</v>
      </c>
      <c r="B13" s="2">
        <f>'[33]100%'!D$500</f>
        <v>0</v>
      </c>
      <c r="C13" s="2"/>
      <c r="D13" s="2"/>
      <c r="E13" s="2">
        <f>'[33]100%'!G$500</f>
        <v>0</v>
      </c>
      <c r="F13" s="2">
        <f>'[33]100%'!H$500</f>
        <v>0</v>
      </c>
      <c r="G13" s="2">
        <f>'[33]100%'!I$500</f>
        <v>0</v>
      </c>
      <c r="H13" s="2">
        <f>'[33]100%'!J$500</f>
        <v>0</v>
      </c>
      <c r="I13" s="2">
        <f>'[33]100%'!K$500</f>
        <v>0</v>
      </c>
      <c r="J13" s="2">
        <f>'[33]100%'!L$500</f>
        <v>0</v>
      </c>
      <c r="K13" s="2">
        <f>'[33]100%'!M$500</f>
        <v>0</v>
      </c>
      <c r="L13" s="2">
        <f>'[33]100%'!N$500</f>
        <v>0</v>
      </c>
      <c r="M13" s="2">
        <f>'[33]100%'!O$500</f>
        <v>0</v>
      </c>
      <c r="N13" s="2">
        <f>'[33]100%'!P$500</f>
        <v>0</v>
      </c>
      <c r="O13" s="2">
        <f>'[33]100%'!Q$500</f>
        <v>0</v>
      </c>
      <c r="P13" s="2"/>
      <c r="Q13" s="2">
        <f>'[33]100%'!S$500</f>
        <v>0</v>
      </c>
      <c r="R13" s="2">
        <f>'[33]100%'!T$500</f>
        <v>0</v>
      </c>
      <c r="S13" s="2">
        <f>'[33]100%'!U$500</f>
        <v>0</v>
      </c>
      <c r="T13" s="2">
        <f>'[33]100%'!V$500</f>
        <v>0</v>
      </c>
      <c r="U13" s="2">
        <f>'[33]100%'!W$500</f>
        <v>0</v>
      </c>
      <c r="V13" s="2"/>
      <c r="W13" s="2"/>
      <c r="X13" s="2"/>
      <c r="Y13" s="2"/>
      <c r="Z13" s="2"/>
      <c r="AA13" s="2"/>
      <c r="AB13" s="2">
        <f>'[33]100%'!AD$500</f>
        <v>0</v>
      </c>
    </row>
    <row r="14" spans="1:28" ht="14.25" thickBot="1" x14ac:dyDescent="0.2">
      <c r="A14" s="3" t="s">
        <v>0</v>
      </c>
      <c r="B14" s="4">
        <f t="shared" ref="B14" si="0">SUM(B3:B13)</f>
        <v>877</v>
      </c>
      <c r="C14" s="4"/>
      <c r="D14" s="4"/>
      <c r="E14" s="4">
        <f>SUM(E3:E13)</f>
        <v>831</v>
      </c>
      <c r="F14" s="4">
        <f t="shared" ref="F14:R14" si="1">SUM(F3:F13)</f>
        <v>563</v>
      </c>
      <c r="G14" s="4">
        <f t="shared" si="1"/>
        <v>331</v>
      </c>
      <c r="H14" s="4">
        <f t="shared" si="1"/>
        <v>551</v>
      </c>
      <c r="I14" s="4">
        <f t="shared" si="1"/>
        <v>296</v>
      </c>
      <c r="J14" s="4">
        <f t="shared" si="1"/>
        <v>2157</v>
      </c>
      <c r="K14" s="4">
        <f t="shared" si="1"/>
        <v>2100</v>
      </c>
      <c r="L14" s="4">
        <f t="shared" si="1"/>
        <v>0</v>
      </c>
      <c r="M14" s="4">
        <f t="shared" si="1"/>
        <v>2135</v>
      </c>
      <c r="N14" s="4">
        <f t="shared" si="1"/>
        <v>1993</v>
      </c>
      <c r="O14" s="4">
        <f t="shared" si="1"/>
        <v>0</v>
      </c>
      <c r="P14" s="4"/>
      <c r="Q14" s="4">
        <f t="shared" si="1"/>
        <v>7</v>
      </c>
      <c r="R14" s="4">
        <f t="shared" si="1"/>
        <v>67</v>
      </c>
      <c r="S14" s="4">
        <f t="shared" ref="S14:U14" si="2">SUM(S3:S13)</f>
        <v>87</v>
      </c>
      <c r="T14" s="4">
        <f t="shared" si="2"/>
        <v>16</v>
      </c>
      <c r="U14" s="4">
        <f t="shared" si="2"/>
        <v>0</v>
      </c>
      <c r="V14" s="4"/>
      <c r="W14" s="4"/>
      <c r="X14" s="4"/>
      <c r="Y14" s="4"/>
      <c r="Z14" s="4"/>
      <c r="AA14" s="4"/>
      <c r="AB14" s="4">
        <f t="shared" ref="AB14" si="3">SUM(AB3:AB13)</f>
        <v>13593</v>
      </c>
    </row>
    <row r="21" spans="1:28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82"/>
    </row>
    <row r="22" spans="1:28" ht="27" x14ac:dyDescent="0.15">
      <c r="A22" s="108"/>
      <c r="B22" s="5" t="s">
        <v>13</v>
      </c>
      <c r="C22" s="5"/>
      <c r="D22" s="5"/>
      <c r="E22" s="7" t="s">
        <v>14</v>
      </c>
      <c r="F22" s="7" t="s">
        <v>15</v>
      </c>
      <c r="G22" s="7" t="s">
        <v>16</v>
      </c>
      <c r="H22" s="7" t="s">
        <v>17</v>
      </c>
      <c r="I22" s="7" t="s">
        <v>18</v>
      </c>
      <c r="J22" s="7" t="s">
        <v>20</v>
      </c>
      <c r="K22" s="7" t="s">
        <v>19</v>
      </c>
      <c r="L22" s="7" t="s">
        <v>21</v>
      </c>
      <c r="M22" s="7" t="s">
        <v>22</v>
      </c>
      <c r="N22" s="7" t="s">
        <v>23</v>
      </c>
      <c r="O22" s="7" t="s">
        <v>24</v>
      </c>
      <c r="P22" s="7"/>
      <c r="Q22" s="7" t="s">
        <v>25</v>
      </c>
      <c r="R22" s="7" t="s">
        <v>26</v>
      </c>
      <c r="S22" s="7" t="s">
        <v>133</v>
      </c>
      <c r="T22" s="73" t="s">
        <v>118</v>
      </c>
      <c r="U22" s="73" t="s">
        <v>119</v>
      </c>
      <c r="AB22" s="90" t="s">
        <v>149</v>
      </c>
    </row>
    <row r="23" spans="1:28" ht="14.25" thickBot="1" x14ac:dyDescent="0.2">
      <c r="A23" s="1" t="s">
        <v>2</v>
      </c>
      <c r="B23" s="2">
        <f>'[23]90%'!D$500</f>
        <v>0</v>
      </c>
      <c r="C23" s="2"/>
      <c r="D23" s="2"/>
      <c r="E23" s="2">
        <f>'[23]90%'!G$500</f>
        <v>0</v>
      </c>
      <c r="F23" s="2">
        <f>'[23]90%'!H$500</f>
        <v>0</v>
      </c>
      <c r="G23" s="2">
        <f>'[23]90%'!I$500</f>
        <v>0</v>
      </c>
      <c r="H23" s="2">
        <f>'[23]90%'!J$500</f>
        <v>0</v>
      </c>
      <c r="I23" s="2">
        <f>'[23]90%'!K$500</f>
        <v>0</v>
      </c>
      <c r="J23" s="2">
        <f>'[23]90%'!L$500</f>
        <v>0</v>
      </c>
      <c r="K23" s="2">
        <f>'[23]90%'!M$500</f>
        <v>0</v>
      </c>
      <c r="L23" s="2">
        <f>'[23]90%'!N$500</f>
        <v>0</v>
      </c>
      <c r="M23" s="2">
        <f>'[23]90%'!O$500</f>
        <v>0</v>
      </c>
      <c r="N23" s="2">
        <f>'[23]90%'!P$500</f>
        <v>0</v>
      </c>
      <c r="O23" s="2">
        <f>'[23]90%'!Q$500</f>
        <v>0</v>
      </c>
      <c r="P23" s="2"/>
      <c r="Q23" s="2">
        <f>'[23]90%'!S$500</f>
        <v>0</v>
      </c>
      <c r="R23" s="2">
        <f>'[23]90%'!T$500</f>
        <v>0</v>
      </c>
      <c r="S23" s="2">
        <f>'[23]90%'!U$500</f>
        <v>0</v>
      </c>
      <c r="T23" s="2">
        <f>'[23]90%'!V$500</f>
        <v>0</v>
      </c>
      <c r="U23" s="2">
        <f>'[23]90%'!W$500</f>
        <v>0</v>
      </c>
      <c r="V23" s="2"/>
      <c r="W23" s="2"/>
      <c r="X23" s="2"/>
      <c r="Y23" s="2"/>
      <c r="Z23" s="2"/>
      <c r="AA23" s="2"/>
      <c r="AB23" s="2">
        <f>'[23]90%'!AD$500</f>
        <v>0</v>
      </c>
    </row>
    <row r="24" spans="1:28" ht="14.25" thickBot="1" x14ac:dyDescent="0.2">
      <c r="A24" s="1" t="s">
        <v>3</v>
      </c>
      <c r="B24" s="2">
        <f>'[24]90%'!D$500</f>
        <v>23</v>
      </c>
      <c r="C24" s="2"/>
      <c r="D24" s="2"/>
      <c r="E24" s="2">
        <f>'[24]90%'!G$500</f>
        <v>23</v>
      </c>
      <c r="F24" s="2">
        <f>'[24]90%'!H$500</f>
        <v>20</v>
      </c>
      <c r="G24" s="2">
        <f>'[24]90%'!I$500</f>
        <v>4</v>
      </c>
      <c r="H24" s="2">
        <f>'[24]90%'!J$500</f>
        <v>20</v>
      </c>
      <c r="I24" s="2">
        <f>'[24]90%'!K$500</f>
        <v>4</v>
      </c>
      <c r="J24" s="2">
        <f>'[24]90%'!L$500</f>
        <v>638</v>
      </c>
      <c r="K24" s="2">
        <f>'[24]90%'!M$500</f>
        <v>6</v>
      </c>
      <c r="L24" s="2">
        <f>'[24]90%'!N$500</f>
        <v>36</v>
      </c>
      <c r="M24" s="2">
        <f>'[24]90%'!O$500</f>
        <v>638</v>
      </c>
      <c r="N24" s="2">
        <f>'[24]90%'!P$500</f>
        <v>6</v>
      </c>
      <c r="O24" s="2">
        <f>'[24]90%'!Q$500</f>
        <v>36</v>
      </c>
      <c r="P24" s="2"/>
      <c r="Q24" s="2">
        <f>'[24]90%'!S$500</f>
        <v>0</v>
      </c>
      <c r="R24" s="2">
        <f>'[24]90%'!T$500</f>
        <v>1</v>
      </c>
      <c r="S24" s="2">
        <f>'[24]90%'!U$500</f>
        <v>1</v>
      </c>
      <c r="T24" s="2">
        <f>'[24]90%'!V$500</f>
        <v>0</v>
      </c>
      <c r="U24" s="2">
        <f>'[24]90%'!W$500</f>
        <v>0</v>
      </c>
      <c r="V24" s="2"/>
      <c r="W24" s="2"/>
      <c r="X24" s="2"/>
      <c r="Y24" s="2"/>
      <c r="Z24" s="2"/>
      <c r="AA24" s="2"/>
      <c r="AB24" s="2">
        <f>'[24]90%'!AD$500</f>
        <v>1272</v>
      </c>
    </row>
    <row r="25" spans="1:28" ht="14.25" thickBot="1" x14ac:dyDescent="0.2">
      <c r="A25" s="1" t="s">
        <v>4</v>
      </c>
      <c r="B25" s="2">
        <f>'[25]90%'!D$500</f>
        <v>0</v>
      </c>
      <c r="C25" s="2"/>
      <c r="D25" s="2"/>
      <c r="E25" s="2">
        <f>'[25]90%'!G$500</f>
        <v>0</v>
      </c>
      <c r="F25" s="2">
        <f>'[25]90%'!H$500</f>
        <v>0</v>
      </c>
      <c r="G25" s="2">
        <f>'[25]90%'!I$500</f>
        <v>0</v>
      </c>
      <c r="H25" s="2">
        <f>'[25]90%'!J$500</f>
        <v>0</v>
      </c>
      <c r="I25" s="2">
        <f>'[25]90%'!K$500</f>
        <v>0</v>
      </c>
      <c r="J25" s="2">
        <f>'[25]90%'!L$500</f>
        <v>0</v>
      </c>
      <c r="K25" s="2">
        <f>'[25]90%'!M$500</f>
        <v>0</v>
      </c>
      <c r="L25" s="2">
        <f>'[25]90%'!N$500</f>
        <v>0</v>
      </c>
      <c r="M25" s="2">
        <f>'[25]90%'!O$500</f>
        <v>0</v>
      </c>
      <c r="N25" s="2">
        <f>'[25]90%'!P$500</f>
        <v>0</v>
      </c>
      <c r="O25" s="2">
        <f>'[25]90%'!Q$500</f>
        <v>0</v>
      </c>
      <c r="P25" s="2"/>
      <c r="Q25" s="2">
        <f>'[25]90%'!S$500</f>
        <v>0</v>
      </c>
      <c r="R25" s="2">
        <f>'[25]90%'!T$500</f>
        <v>0</v>
      </c>
      <c r="S25" s="2">
        <f>'[25]90%'!U$500</f>
        <v>0</v>
      </c>
      <c r="T25" s="2">
        <f>'[25]90%'!V$500</f>
        <v>0</v>
      </c>
      <c r="U25" s="2">
        <f>'[25]90%'!W$500</f>
        <v>0</v>
      </c>
      <c r="V25" s="2"/>
      <c r="W25" s="2"/>
      <c r="X25" s="2"/>
      <c r="Y25" s="2"/>
      <c r="Z25" s="2"/>
      <c r="AA25" s="2"/>
      <c r="AB25" s="2">
        <f>'[25]90%'!AD$500</f>
        <v>0</v>
      </c>
    </row>
    <row r="26" spans="1:28" ht="14.25" thickBot="1" x14ac:dyDescent="0.2">
      <c r="A26" s="1" t="s">
        <v>5</v>
      </c>
      <c r="B26" s="2">
        <f>'[26]90%'!D$500</f>
        <v>19</v>
      </c>
      <c r="C26" s="2"/>
      <c r="D26" s="2"/>
      <c r="E26" s="2">
        <f>'[26]90%'!G$500</f>
        <v>18</v>
      </c>
      <c r="F26" s="2">
        <f>'[26]90%'!H$500</f>
        <v>10</v>
      </c>
      <c r="G26" s="2">
        <f>'[26]90%'!I$500</f>
        <v>12</v>
      </c>
      <c r="H26" s="2">
        <f>'[26]90%'!J$500</f>
        <v>9</v>
      </c>
      <c r="I26" s="2">
        <f>'[26]90%'!K$500</f>
        <v>12</v>
      </c>
      <c r="J26" s="2">
        <f>'[26]90%'!L$500</f>
        <v>24</v>
      </c>
      <c r="K26" s="2">
        <f>'[26]90%'!M$500</f>
        <v>47</v>
      </c>
      <c r="L26" s="2">
        <f>'[26]90%'!N$500</f>
        <v>21</v>
      </c>
      <c r="M26" s="2">
        <f>'[26]90%'!O$500</f>
        <v>23</v>
      </c>
      <c r="N26" s="2">
        <f>'[26]90%'!P$500</f>
        <v>47</v>
      </c>
      <c r="O26" s="2">
        <f>'[26]90%'!Q$500</f>
        <v>0</v>
      </c>
      <c r="P26" s="2"/>
      <c r="Q26" s="2">
        <f>'[26]90%'!S$500</f>
        <v>0</v>
      </c>
      <c r="R26" s="2">
        <f>'[26]90%'!T$500</f>
        <v>2</v>
      </c>
      <c r="S26" s="2">
        <f>'[26]90%'!U$500</f>
        <v>3</v>
      </c>
      <c r="T26" s="2">
        <f>'[26]90%'!V$500</f>
        <v>0</v>
      </c>
      <c r="U26" s="2">
        <f>'[26]90%'!W$500</f>
        <v>0</v>
      </c>
      <c r="V26" s="2"/>
      <c r="W26" s="2"/>
      <c r="X26" s="2"/>
      <c r="Y26" s="2"/>
      <c r="Z26" s="2"/>
      <c r="AA26" s="2"/>
      <c r="AB26" s="2">
        <f>'[26]90%'!AD$500</f>
        <v>362</v>
      </c>
    </row>
    <row r="27" spans="1:28" ht="14.25" thickBot="1" x14ac:dyDescent="0.2">
      <c r="A27" s="1" t="s">
        <v>6</v>
      </c>
      <c r="B27" s="2">
        <f>'[27]90%'!D$500</f>
        <v>0</v>
      </c>
      <c r="C27" s="2"/>
      <c r="D27" s="2"/>
      <c r="E27" s="2">
        <f>'[27]90%'!G$500</f>
        <v>0</v>
      </c>
      <c r="F27" s="2">
        <f>'[27]90%'!H$500</f>
        <v>0</v>
      </c>
      <c r="G27" s="2">
        <f>'[27]90%'!I$500</f>
        <v>0</v>
      </c>
      <c r="H27" s="2">
        <f>'[27]90%'!J$500</f>
        <v>0</v>
      </c>
      <c r="I27" s="2">
        <f>'[27]90%'!K$500</f>
        <v>0</v>
      </c>
      <c r="J27" s="2">
        <f>'[27]90%'!L$500</f>
        <v>0</v>
      </c>
      <c r="K27" s="2">
        <f>'[27]90%'!M$500</f>
        <v>0</v>
      </c>
      <c r="L27" s="2">
        <f>'[27]90%'!N$500</f>
        <v>0</v>
      </c>
      <c r="M27" s="2">
        <f>'[27]90%'!O$500</f>
        <v>0</v>
      </c>
      <c r="N27" s="2">
        <f>'[27]90%'!P$500</f>
        <v>0</v>
      </c>
      <c r="O27" s="2">
        <f>'[27]90%'!Q$500</f>
        <v>0</v>
      </c>
      <c r="P27" s="2"/>
      <c r="Q27" s="2">
        <f>'[27]90%'!S$500</f>
        <v>0</v>
      </c>
      <c r="R27" s="2">
        <f>'[27]90%'!T$500</f>
        <v>0</v>
      </c>
      <c r="S27" s="2">
        <f>'[27]90%'!U$500</f>
        <v>0</v>
      </c>
      <c r="T27" s="2">
        <f>'[27]90%'!V$500</f>
        <v>0</v>
      </c>
      <c r="U27" s="2">
        <f>'[27]90%'!W$500</f>
        <v>0</v>
      </c>
      <c r="V27" s="2"/>
      <c r="W27" s="2"/>
      <c r="X27" s="2"/>
      <c r="Y27" s="2"/>
      <c r="Z27" s="2"/>
      <c r="AA27" s="2"/>
      <c r="AB27" s="2">
        <f>'[27]90%'!AD$500</f>
        <v>0</v>
      </c>
    </row>
    <row r="28" spans="1:28" ht="14.25" thickBot="1" x14ac:dyDescent="0.2">
      <c r="A28" s="1" t="s">
        <v>7</v>
      </c>
      <c r="B28" s="2">
        <f>'[28]90%'!D$500</f>
        <v>30</v>
      </c>
      <c r="C28" s="2"/>
      <c r="D28" s="2"/>
      <c r="E28" s="2">
        <f>'[28]90%'!G$500</f>
        <v>27</v>
      </c>
      <c r="F28" s="2">
        <f>'[28]90%'!H$500</f>
        <v>24</v>
      </c>
      <c r="G28" s="2">
        <f>'[28]90%'!I$500</f>
        <v>8</v>
      </c>
      <c r="H28" s="2">
        <f>'[28]90%'!J$500</f>
        <v>21</v>
      </c>
      <c r="I28" s="2">
        <f>'[28]90%'!K$500</f>
        <v>8</v>
      </c>
      <c r="J28" s="2">
        <f>'[28]90%'!L$500</f>
        <v>67</v>
      </c>
      <c r="K28" s="2">
        <f>'[28]90%'!M$500</f>
        <v>12</v>
      </c>
      <c r="L28" s="2">
        <f>'[28]90%'!N$500</f>
        <v>48</v>
      </c>
      <c r="M28" s="2">
        <f>'[28]90%'!O$500</f>
        <v>64</v>
      </c>
      <c r="N28" s="2">
        <f>'[28]90%'!P$500</f>
        <v>12</v>
      </c>
      <c r="O28" s="2">
        <f>'[28]90%'!Q$500</f>
        <v>45</v>
      </c>
      <c r="P28" s="2"/>
      <c r="Q28" s="2">
        <f>'[28]90%'!S$500</f>
        <v>0</v>
      </c>
      <c r="R28" s="2">
        <f>'[28]90%'!T$500</f>
        <v>8</v>
      </c>
      <c r="S28" s="2">
        <f>'[28]90%'!U$500</f>
        <v>8</v>
      </c>
      <c r="T28" s="2">
        <f>'[28]90%'!V$500</f>
        <v>0</v>
      </c>
      <c r="U28" s="2">
        <f>'[28]90%'!W$500</f>
        <v>0</v>
      </c>
      <c r="V28" s="2"/>
      <c r="W28" s="2"/>
      <c r="X28" s="2"/>
      <c r="Y28" s="2"/>
      <c r="Z28" s="2"/>
      <c r="AA28" s="2"/>
      <c r="AB28" s="2">
        <f>'[28]90%'!AD$500</f>
        <v>1409</v>
      </c>
    </row>
    <row r="29" spans="1:28" ht="14.25" thickBot="1" x14ac:dyDescent="0.2">
      <c r="A29" s="1" t="s">
        <v>8</v>
      </c>
      <c r="B29" s="2">
        <f>'[29]90%'!D$500</f>
        <v>17</v>
      </c>
      <c r="C29" s="2"/>
      <c r="D29" s="2"/>
      <c r="E29" s="2">
        <f>'[29]90%'!G$500</f>
        <v>7</v>
      </c>
      <c r="F29" s="2">
        <f>'[29]90%'!H$500</f>
        <v>13</v>
      </c>
      <c r="G29" s="2">
        <f>'[29]90%'!I$500</f>
        <v>4</v>
      </c>
      <c r="H29" s="2">
        <f>'[29]90%'!J$500</f>
        <v>6</v>
      </c>
      <c r="I29" s="2">
        <f>'[29]90%'!K$500</f>
        <v>1</v>
      </c>
      <c r="J29" s="2">
        <f>'[29]90%'!L$500</f>
        <v>13</v>
      </c>
      <c r="K29" s="2">
        <f>'[29]90%'!M$500</f>
        <v>4</v>
      </c>
      <c r="L29" s="2">
        <f>'[29]90%'!N$500</f>
        <v>17</v>
      </c>
      <c r="M29" s="2">
        <f>'[29]90%'!O$500</f>
        <v>6</v>
      </c>
      <c r="N29" s="2">
        <f>'[29]90%'!P$500</f>
        <v>1</v>
      </c>
      <c r="O29" s="2">
        <f>'[29]90%'!Q$500</f>
        <v>7</v>
      </c>
      <c r="P29" s="2"/>
      <c r="Q29" s="2">
        <f>'[29]90%'!S$500</f>
        <v>0</v>
      </c>
      <c r="R29" s="2">
        <f>'[29]90%'!T$500</f>
        <v>1</v>
      </c>
      <c r="S29" s="2">
        <f>'[29]90%'!U$500</f>
        <v>1</v>
      </c>
      <c r="T29" s="2">
        <f>'[29]90%'!V$500</f>
        <v>0</v>
      </c>
      <c r="U29" s="2">
        <f>'[29]90%'!W$500</f>
        <v>0</v>
      </c>
      <c r="V29" s="2"/>
      <c r="W29" s="2"/>
      <c r="X29" s="2"/>
      <c r="Y29" s="2"/>
      <c r="Z29" s="2"/>
      <c r="AA29" s="2"/>
      <c r="AB29" s="2">
        <f>'[29]90%'!AD$500</f>
        <v>154</v>
      </c>
    </row>
    <row r="30" spans="1:28" ht="14.25" thickBot="1" x14ac:dyDescent="0.2">
      <c r="A30" s="1" t="s">
        <v>9</v>
      </c>
      <c r="B30" s="2">
        <f>'[30]90%'!D$500</f>
        <v>7</v>
      </c>
      <c r="C30" s="2"/>
      <c r="D30" s="2"/>
      <c r="E30" s="2">
        <f>'[30]90%'!G$500</f>
        <v>7</v>
      </c>
      <c r="F30" s="2">
        <f>'[30]90%'!H$500</f>
        <v>7</v>
      </c>
      <c r="G30" s="2">
        <f>'[30]90%'!I$500</f>
        <v>0</v>
      </c>
      <c r="H30" s="2">
        <f>'[30]90%'!J$500</f>
        <v>7</v>
      </c>
      <c r="I30" s="2">
        <f>'[30]90%'!K$500</f>
        <v>0</v>
      </c>
      <c r="J30" s="2">
        <f>'[30]90%'!L$500</f>
        <v>31</v>
      </c>
      <c r="K30" s="2">
        <f>'[30]90%'!M$500</f>
        <v>0</v>
      </c>
      <c r="L30" s="2">
        <f>'[30]90%'!N$500</f>
        <v>7</v>
      </c>
      <c r="M30" s="2">
        <f>'[30]90%'!O$500</f>
        <v>31</v>
      </c>
      <c r="N30" s="2">
        <f>'[30]90%'!P$500</f>
        <v>0</v>
      </c>
      <c r="O30" s="2">
        <f>'[30]90%'!Q$500</f>
        <v>7</v>
      </c>
      <c r="P30" s="2"/>
      <c r="Q30" s="2">
        <f>'[30]90%'!S$500</f>
        <v>0</v>
      </c>
      <c r="R30" s="2">
        <f>'[30]90%'!T$500</f>
        <v>0</v>
      </c>
      <c r="S30" s="2">
        <f>'[30]90%'!U$500</f>
        <v>0</v>
      </c>
      <c r="T30" s="2">
        <f>'[30]90%'!V$500</f>
        <v>0</v>
      </c>
      <c r="U30" s="2">
        <f>'[30]90%'!W$500</f>
        <v>0</v>
      </c>
      <c r="V30" s="2"/>
      <c r="W30" s="2"/>
      <c r="X30" s="2"/>
      <c r="Y30" s="2"/>
      <c r="Z30" s="2"/>
      <c r="AA30" s="2"/>
      <c r="AB30" s="2">
        <f>'[30]90%'!AD$500</f>
        <v>99</v>
      </c>
    </row>
    <row r="31" spans="1:28" ht="14.25" thickBot="1" x14ac:dyDescent="0.2">
      <c r="A31" s="1" t="s">
        <v>10</v>
      </c>
      <c r="B31" s="2">
        <f>'[31]90%'!D$500</f>
        <v>0</v>
      </c>
      <c r="C31" s="2"/>
      <c r="D31" s="2"/>
      <c r="E31" s="2">
        <f>'[31]90%'!G$500</f>
        <v>0</v>
      </c>
      <c r="F31" s="2">
        <f>'[31]90%'!H$500</f>
        <v>0</v>
      </c>
      <c r="G31" s="2">
        <f>'[31]90%'!I$500</f>
        <v>0</v>
      </c>
      <c r="H31" s="2">
        <f>'[31]90%'!J$500</f>
        <v>0</v>
      </c>
      <c r="I31" s="2">
        <f>'[31]90%'!K$500</f>
        <v>0</v>
      </c>
      <c r="J31" s="2">
        <f>'[31]90%'!L$500</f>
        <v>0</v>
      </c>
      <c r="K31" s="2">
        <f>'[31]90%'!M$500</f>
        <v>0</v>
      </c>
      <c r="L31" s="2">
        <f>'[31]90%'!N$500</f>
        <v>0</v>
      </c>
      <c r="M31" s="2">
        <f>'[31]90%'!O$500</f>
        <v>0</v>
      </c>
      <c r="N31" s="2">
        <f>'[31]90%'!P$500</f>
        <v>0</v>
      </c>
      <c r="O31" s="2">
        <f>'[31]90%'!Q$500</f>
        <v>0</v>
      </c>
      <c r="P31" s="2"/>
      <c r="Q31" s="2">
        <f>'[31]90%'!S$500</f>
        <v>0</v>
      </c>
      <c r="R31" s="2">
        <f>'[31]90%'!T$500</f>
        <v>0</v>
      </c>
      <c r="S31" s="2">
        <f>'[31]90%'!U$500</f>
        <v>0</v>
      </c>
      <c r="T31" s="2">
        <f>'[31]90%'!V$500</f>
        <v>0</v>
      </c>
      <c r="U31" s="2">
        <f>'[31]90%'!W$500</f>
        <v>0</v>
      </c>
      <c r="V31" s="2"/>
      <c r="W31" s="2"/>
      <c r="X31" s="2"/>
      <c r="Y31" s="2"/>
      <c r="Z31" s="2"/>
      <c r="AA31" s="2"/>
      <c r="AB31" s="2">
        <f>'[31]90%'!AD$500</f>
        <v>0</v>
      </c>
    </row>
    <row r="32" spans="1:28" ht="14.25" thickBot="1" x14ac:dyDescent="0.2">
      <c r="A32" s="1" t="s">
        <v>11</v>
      </c>
      <c r="B32" s="2">
        <f>'[32]90%'!D$500</f>
        <v>5</v>
      </c>
      <c r="C32" s="2"/>
      <c r="D32" s="2"/>
      <c r="E32" s="2">
        <f>'[32]90%'!G$500</f>
        <v>3</v>
      </c>
      <c r="F32" s="2">
        <f>'[32]90%'!H$500</f>
        <v>2</v>
      </c>
      <c r="G32" s="2">
        <f>'[32]90%'!I$500</f>
        <v>3</v>
      </c>
      <c r="H32" s="2">
        <f>'[32]90%'!J$500</f>
        <v>2</v>
      </c>
      <c r="I32" s="2">
        <f>'[32]90%'!K$500</f>
        <v>1</v>
      </c>
      <c r="J32" s="2">
        <f>'[32]90%'!L$500</f>
        <v>2</v>
      </c>
      <c r="K32" s="2">
        <f>'[32]90%'!M$500</f>
        <v>5</v>
      </c>
      <c r="L32" s="2">
        <f>'[32]90%'!N$500</f>
        <v>7</v>
      </c>
      <c r="M32" s="2">
        <f>'[32]90%'!O$500</f>
        <v>2</v>
      </c>
      <c r="N32" s="2">
        <f>'[32]90%'!P$500</f>
        <v>3</v>
      </c>
      <c r="O32" s="2">
        <f>'[32]90%'!Q$500</f>
        <v>5</v>
      </c>
      <c r="P32" s="2"/>
      <c r="Q32" s="2">
        <f>'[32]90%'!S$500</f>
        <v>0</v>
      </c>
      <c r="R32" s="2">
        <f>'[32]90%'!T$500</f>
        <v>3</v>
      </c>
      <c r="S32" s="2">
        <f>'[32]90%'!U$500</f>
        <v>3</v>
      </c>
      <c r="T32" s="2">
        <f>'[32]90%'!V$500</f>
        <v>3</v>
      </c>
      <c r="U32" s="2">
        <f>'[32]90%'!W$500</f>
        <v>0</v>
      </c>
      <c r="V32" s="2"/>
      <c r="W32" s="2"/>
      <c r="X32" s="2"/>
      <c r="Y32" s="2"/>
      <c r="Z32" s="2"/>
      <c r="AA32" s="2"/>
      <c r="AB32" s="2">
        <f>'[32]90%'!AD$500</f>
        <v>295</v>
      </c>
    </row>
    <row r="33" spans="1:28" ht="14.25" thickBot="1" x14ac:dyDescent="0.2">
      <c r="A33" s="1" t="s">
        <v>12</v>
      </c>
      <c r="B33" s="2">
        <f>'[33]90%'!D$500</f>
        <v>0</v>
      </c>
      <c r="C33" s="2"/>
      <c r="D33" s="2"/>
      <c r="E33" s="2">
        <f>'[33]90%'!G$500</f>
        <v>0</v>
      </c>
      <c r="F33" s="2">
        <f>'[33]90%'!H$500</f>
        <v>0</v>
      </c>
      <c r="G33" s="2">
        <f>'[33]90%'!I$500</f>
        <v>0</v>
      </c>
      <c r="H33" s="2">
        <f>'[33]90%'!J$500</f>
        <v>0</v>
      </c>
      <c r="I33" s="2">
        <f>'[33]90%'!K$500</f>
        <v>0</v>
      </c>
      <c r="J33" s="2">
        <f>'[33]90%'!L$500</f>
        <v>0</v>
      </c>
      <c r="K33" s="2">
        <f>'[33]90%'!M$500</f>
        <v>0</v>
      </c>
      <c r="L33" s="2">
        <f>'[33]90%'!N$500</f>
        <v>0</v>
      </c>
      <c r="M33" s="2">
        <f>'[33]90%'!O$500</f>
        <v>0</v>
      </c>
      <c r="N33" s="2">
        <f>'[33]90%'!P$500</f>
        <v>0</v>
      </c>
      <c r="O33" s="2">
        <f>'[33]90%'!Q$500</f>
        <v>0</v>
      </c>
      <c r="P33" s="2"/>
      <c r="Q33" s="2">
        <f>'[33]90%'!S$500</f>
        <v>0</v>
      </c>
      <c r="R33" s="2">
        <f>'[33]90%'!T$500</f>
        <v>0</v>
      </c>
      <c r="S33" s="2">
        <f>'[33]90%'!U$500</f>
        <v>0</v>
      </c>
      <c r="T33" s="2">
        <f>'[33]90%'!V$500</f>
        <v>0</v>
      </c>
      <c r="U33" s="2">
        <f>'[33]90%'!W$500</f>
        <v>0</v>
      </c>
      <c r="V33" s="2"/>
      <c r="W33" s="2"/>
      <c r="X33" s="2"/>
      <c r="Y33" s="2"/>
      <c r="Z33" s="2"/>
      <c r="AA33" s="2"/>
      <c r="AB33" s="2">
        <f>'[33]90%'!AD$500</f>
        <v>0</v>
      </c>
    </row>
    <row r="34" spans="1:28" ht="14.25" thickBot="1" x14ac:dyDescent="0.2">
      <c r="A34" s="3" t="s">
        <v>0</v>
      </c>
      <c r="B34" s="4">
        <f t="shared" ref="B34" si="4">SUM(B23:B33)</f>
        <v>101</v>
      </c>
      <c r="C34" s="4"/>
      <c r="D34" s="4"/>
      <c r="E34" s="4">
        <f>SUM(E23:E33)</f>
        <v>85</v>
      </c>
      <c r="F34" s="4">
        <f t="shared" ref="F34" si="5">SUM(F23:F33)</f>
        <v>76</v>
      </c>
      <c r="G34" s="4">
        <f t="shared" ref="G34" si="6">SUM(G23:G33)</f>
        <v>31</v>
      </c>
      <c r="H34" s="4">
        <f t="shared" ref="H34" si="7">SUM(H23:H33)</f>
        <v>65</v>
      </c>
      <c r="I34" s="4">
        <f t="shared" ref="I34" si="8">SUM(I23:I33)</f>
        <v>26</v>
      </c>
      <c r="J34" s="4">
        <f t="shared" ref="J34" si="9">SUM(J23:J33)</f>
        <v>775</v>
      </c>
      <c r="K34" s="4">
        <f t="shared" ref="K34" si="10">SUM(K23:K33)</f>
        <v>74</v>
      </c>
      <c r="L34" s="4">
        <f t="shared" ref="L34" si="11">SUM(L23:L33)</f>
        <v>136</v>
      </c>
      <c r="M34" s="4">
        <f t="shared" ref="M34" si="12">SUM(M23:M33)</f>
        <v>764</v>
      </c>
      <c r="N34" s="4">
        <f t="shared" ref="N34" si="13">SUM(N23:N33)</f>
        <v>69</v>
      </c>
      <c r="O34" s="4">
        <f t="shared" ref="O34" si="14">SUM(O23:O33)</f>
        <v>100</v>
      </c>
      <c r="P34" s="4"/>
      <c r="Q34" s="4">
        <f t="shared" ref="Q34" si="15">SUM(Q23:Q33)</f>
        <v>0</v>
      </c>
      <c r="R34" s="4">
        <f t="shared" ref="R34" si="16">SUM(R23:R33)</f>
        <v>15</v>
      </c>
      <c r="S34" s="4">
        <f t="shared" ref="S34:U34" si="17">SUM(S23:S33)</f>
        <v>16</v>
      </c>
      <c r="T34" s="4">
        <f t="shared" si="17"/>
        <v>3</v>
      </c>
      <c r="U34" s="4">
        <f t="shared" si="17"/>
        <v>0</v>
      </c>
      <c r="V34" s="4"/>
      <c r="W34" s="4"/>
      <c r="X34" s="4"/>
      <c r="Y34" s="4"/>
      <c r="Z34" s="4"/>
      <c r="AA34" s="4"/>
      <c r="AB34" s="4">
        <f t="shared" ref="AB34" si="18">SUM(AB23:AB33)</f>
        <v>3591</v>
      </c>
    </row>
    <row r="41" spans="1:28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82"/>
    </row>
    <row r="42" spans="1:28" ht="27" x14ac:dyDescent="0.15">
      <c r="A42" s="108"/>
      <c r="B42" s="5" t="s">
        <v>13</v>
      </c>
      <c r="C42" s="5"/>
      <c r="D42" s="5"/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18</v>
      </c>
      <c r="J42" s="7" t="s">
        <v>20</v>
      </c>
      <c r="K42" s="7" t="s">
        <v>19</v>
      </c>
      <c r="L42" s="7" t="s">
        <v>21</v>
      </c>
      <c r="M42" s="7" t="s">
        <v>22</v>
      </c>
      <c r="N42" s="7" t="s">
        <v>23</v>
      </c>
      <c r="O42" s="7" t="s">
        <v>24</v>
      </c>
      <c r="P42" s="7"/>
      <c r="Q42" s="7" t="s">
        <v>25</v>
      </c>
      <c r="R42" s="7" t="s">
        <v>26</v>
      </c>
      <c r="S42" s="7" t="s">
        <v>134</v>
      </c>
      <c r="T42" s="73" t="s">
        <v>118</v>
      </c>
      <c r="U42" s="73" t="s">
        <v>119</v>
      </c>
      <c r="AB42" s="90" t="s">
        <v>149</v>
      </c>
    </row>
    <row r="43" spans="1:28" ht="14.25" thickBot="1" x14ac:dyDescent="0.2">
      <c r="A43" s="1" t="s">
        <v>2</v>
      </c>
      <c r="B43" s="2">
        <f>'[23]80%'!D$500</f>
        <v>1</v>
      </c>
      <c r="C43" s="2"/>
      <c r="D43" s="2"/>
      <c r="E43" s="2">
        <f>'[23]80%'!G$500</f>
        <v>1</v>
      </c>
      <c r="F43" s="2">
        <f>'[23]80%'!H$500</f>
        <v>0</v>
      </c>
      <c r="G43" s="2">
        <f>'[23]80%'!I$500</f>
        <v>1</v>
      </c>
      <c r="H43" s="2">
        <f>'[23]80%'!J$500</f>
        <v>0</v>
      </c>
      <c r="I43" s="2">
        <f>'[23]80%'!K$500</f>
        <v>1</v>
      </c>
      <c r="J43" s="2">
        <f>'[23]80%'!L$500</f>
        <v>0</v>
      </c>
      <c r="K43" s="2">
        <f>'[23]80%'!M$500</f>
        <v>1</v>
      </c>
      <c r="L43" s="2">
        <f>'[23]80%'!N$500</f>
        <v>1</v>
      </c>
      <c r="M43" s="2">
        <f>'[23]80%'!O$500</f>
        <v>0</v>
      </c>
      <c r="N43" s="2">
        <f>'[23]80%'!P$500</f>
        <v>1</v>
      </c>
      <c r="O43" s="2">
        <f>'[23]80%'!Q$500</f>
        <v>1</v>
      </c>
      <c r="P43" s="2"/>
      <c r="Q43" s="2">
        <f>'[23]80%'!S$500</f>
        <v>0</v>
      </c>
      <c r="R43" s="2">
        <f>'[23]80%'!T$500</f>
        <v>0</v>
      </c>
      <c r="S43" s="2">
        <f>'[23]80%'!U$500</f>
        <v>0</v>
      </c>
      <c r="T43" s="2">
        <f>'[23]80%'!V$500</f>
        <v>0</v>
      </c>
      <c r="U43" s="2">
        <f>'[23]80%'!W$500</f>
        <v>0</v>
      </c>
      <c r="V43" s="2"/>
      <c r="W43" s="2"/>
      <c r="X43" s="2"/>
      <c r="Y43" s="2"/>
      <c r="Z43" s="2"/>
      <c r="AA43" s="2"/>
      <c r="AB43" s="2">
        <f>'[23]80%'!AD$500</f>
        <v>6</v>
      </c>
    </row>
    <row r="44" spans="1:28" ht="14.25" thickBot="1" x14ac:dyDescent="0.2">
      <c r="A44" s="1" t="s">
        <v>3</v>
      </c>
      <c r="B44" s="2">
        <f>'[24]80%'!D$500</f>
        <v>17</v>
      </c>
      <c r="C44" s="2"/>
      <c r="D44" s="2"/>
      <c r="E44" s="2">
        <f>'[24]80%'!G$500</f>
        <v>15</v>
      </c>
      <c r="F44" s="2">
        <f>'[24]80%'!H$500</f>
        <v>14</v>
      </c>
      <c r="G44" s="2">
        <f>'[24]80%'!I$500</f>
        <v>4</v>
      </c>
      <c r="H44" s="2">
        <f>'[24]80%'!J$500</f>
        <v>13</v>
      </c>
      <c r="I44" s="2">
        <f>'[24]80%'!K$500</f>
        <v>3</v>
      </c>
      <c r="J44" s="2">
        <f>'[24]80%'!L$500</f>
        <v>254</v>
      </c>
      <c r="K44" s="2">
        <f>'[24]80%'!M$500</f>
        <v>71</v>
      </c>
      <c r="L44" s="2">
        <f>'[24]80%'!N$500</f>
        <v>101</v>
      </c>
      <c r="M44" s="2">
        <f>'[24]80%'!O$500</f>
        <v>244</v>
      </c>
      <c r="N44" s="2">
        <f>'[24]80%'!P$500</f>
        <v>67</v>
      </c>
      <c r="O44" s="2">
        <f>'[24]80%'!Q$500</f>
        <v>92</v>
      </c>
      <c r="P44" s="2"/>
      <c r="Q44" s="2">
        <f>'[24]80%'!S$500</f>
        <v>0</v>
      </c>
      <c r="R44" s="2">
        <f>'[24]80%'!T$500</f>
        <v>2</v>
      </c>
      <c r="S44" s="2">
        <f>'[24]80%'!U$500</f>
        <v>2</v>
      </c>
      <c r="T44" s="2">
        <f>'[24]80%'!V$500</f>
        <v>0</v>
      </c>
      <c r="U44" s="2">
        <f>'[24]80%'!W$500</f>
        <v>0</v>
      </c>
      <c r="V44" s="2"/>
      <c r="W44" s="2"/>
      <c r="X44" s="2"/>
      <c r="Y44" s="2"/>
      <c r="Z44" s="2"/>
      <c r="AA44" s="2"/>
      <c r="AB44" s="2">
        <f>'[24]80%'!AD$500</f>
        <v>533</v>
      </c>
    </row>
    <row r="45" spans="1:28" ht="14.25" thickBot="1" x14ac:dyDescent="0.2">
      <c r="A45" s="1" t="s">
        <v>4</v>
      </c>
      <c r="B45" s="2">
        <f>'[25]80%'!D$500</f>
        <v>0</v>
      </c>
      <c r="C45" s="2"/>
      <c r="D45" s="2"/>
      <c r="E45" s="2">
        <f>'[25]80%'!G$500</f>
        <v>0</v>
      </c>
      <c r="F45" s="2">
        <f>'[25]80%'!H$500</f>
        <v>0</v>
      </c>
      <c r="G45" s="2">
        <f>'[25]80%'!I$500</f>
        <v>0</v>
      </c>
      <c r="H45" s="2">
        <f>'[25]80%'!J$500</f>
        <v>0</v>
      </c>
      <c r="I45" s="2">
        <f>'[25]80%'!K$500</f>
        <v>0</v>
      </c>
      <c r="J45" s="2">
        <f>'[25]80%'!L$500</f>
        <v>0</v>
      </c>
      <c r="K45" s="2">
        <f>'[25]80%'!M$500</f>
        <v>0</v>
      </c>
      <c r="L45" s="2">
        <f>'[25]80%'!N$500</f>
        <v>0</v>
      </c>
      <c r="M45" s="2">
        <f>'[25]80%'!O$500</f>
        <v>0</v>
      </c>
      <c r="N45" s="2">
        <f>'[25]80%'!P$500</f>
        <v>0</v>
      </c>
      <c r="O45" s="2">
        <f>'[25]80%'!Q$500</f>
        <v>0</v>
      </c>
      <c r="P45" s="2"/>
      <c r="Q45" s="2">
        <f>'[25]80%'!S$500</f>
        <v>0</v>
      </c>
      <c r="R45" s="2">
        <f>'[25]80%'!T$500</f>
        <v>0</v>
      </c>
      <c r="S45" s="2">
        <f>'[25]80%'!U$500</f>
        <v>0</v>
      </c>
      <c r="T45" s="2">
        <f>'[25]80%'!V$500</f>
        <v>0</v>
      </c>
      <c r="U45" s="2">
        <f>'[25]80%'!W$500</f>
        <v>0</v>
      </c>
      <c r="V45" s="2"/>
      <c r="W45" s="2"/>
      <c r="X45" s="2"/>
      <c r="Y45" s="2"/>
      <c r="Z45" s="2"/>
      <c r="AA45" s="2"/>
      <c r="AB45" s="2">
        <f>'[25]80%'!AD$500</f>
        <v>0</v>
      </c>
    </row>
    <row r="46" spans="1:28" ht="14.25" thickBot="1" x14ac:dyDescent="0.2">
      <c r="A46" s="1" t="s">
        <v>5</v>
      </c>
      <c r="B46" s="2">
        <f>'[26]80%'!D$500</f>
        <v>20</v>
      </c>
      <c r="C46" s="2"/>
      <c r="D46" s="2"/>
      <c r="E46" s="2">
        <f>'[26]80%'!G$500</f>
        <v>20</v>
      </c>
      <c r="F46" s="2">
        <f>'[26]80%'!H$500</f>
        <v>11</v>
      </c>
      <c r="G46" s="2">
        <f>'[26]80%'!I$500</f>
        <v>9</v>
      </c>
      <c r="H46" s="2">
        <f>'[26]80%'!J$500</f>
        <v>11</v>
      </c>
      <c r="I46" s="2">
        <f>'[26]80%'!K$500</f>
        <v>9</v>
      </c>
      <c r="J46" s="2">
        <f>'[26]80%'!L$500</f>
        <v>33</v>
      </c>
      <c r="K46" s="2">
        <f>'[26]80%'!M$500</f>
        <v>10</v>
      </c>
      <c r="L46" s="2">
        <f>'[26]80%'!N$500</f>
        <v>21</v>
      </c>
      <c r="M46" s="2">
        <f>'[26]80%'!O$500</f>
        <v>33</v>
      </c>
      <c r="N46" s="2">
        <f>'[26]80%'!P$500</f>
        <v>10</v>
      </c>
      <c r="O46" s="2">
        <f>'[26]80%'!Q$500</f>
        <v>21</v>
      </c>
      <c r="P46" s="2"/>
      <c r="Q46" s="2">
        <f>'[26]80%'!S$500</f>
        <v>0</v>
      </c>
      <c r="R46" s="2">
        <f>'[26]80%'!T$500</f>
        <v>4</v>
      </c>
      <c r="S46" s="2">
        <f>'[26]80%'!U$500</f>
        <v>4</v>
      </c>
      <c r="T46" s="2">
        <f>'[26]80%'!V$500</f>
        <v>0</v>
      </c>
      <c r="U46" s="2">
        <f>'[26]80%'!W$500</f>
        <v>0</v>
      </c>
      <c r="V46" s="2"/>
      <c r="W46" s="2"/>
      <c r="X46" s="2"/>
      <c r="Y46" s="2"/>
      <c r="Z46" s="2"/>
      <c r="AA46" s="2"/>
      <c r="AB46" s="2">
        <f>'[26]80%'!AD$500</f>
        <v>126</v>
      </c>
    </row>
    <row r="47" spans="1:28" ht="14.25" thickBot="1" x14ac:dyDescent="0.2">
      <c r="A47" s="1" t="s">
        <v>6</v>
      </c>
      <c r="B47" s="2">
        <f>'[27]80%'!D$500</f>
        <v>0</v>
      </c>
      <c r="C47" s="2"/>
      <c r="D47" s="2"/>
      <c r="E47" s="2">
        <f>'[27]80%'!G$500</f>
        <v>0</v>
      </c>
      <c r="F47" s="2">
        <f>'[27]80%'!H$500</f>
        <v>0</v>
      </c>
      <c r="G47" s="2">
        <f>'[27]80%'!I$500</f>
        <v>0</v>
      </c>
      <c r="H47" s="2">
        <f>'[27]80%'!J$500</f>
        <v>0</v>
      </c>
      <c r="I47" s="2">
        <f>'[27]80%'!K$500</f>
        <v>0</v>
      </c>
      <c r="J47" s="2">
        <f>'[27]80%'!L$500</f>
        <v>0</v>
      </c>
      <c r="K47" s="2">
        <f>'[27]80%'!M$500</f>
        <v>0</v>
      </c>
      <c r="L47" s="2">
        <f>'[27]80%'!N$500</f>
        <v>0</v>
      </c>
      <c r="M47" s="2">
        <f>'[27]80%'!O$500</f>
        <v>0</v>
      </c>
      <c r="N47" s="2">
        <f>'[27]80%'!P$500</f>
        <v>0</v>
      </c>
      <c r="O47" s="2">
        <f>'[27]80%'!Q$500</f>
        <v>0</v>
      </c>
      <c r="P47" s="2"/>
      <c r="Q47" s="2">
        <f>'[27]80%'!S$500</f>
        <v>0</v>
      </c>
      <c r="R47" s="2">
        <f>'[27]80%'!T$500</f>
        <v>0</v>
      </c>
      <c r="S47" s="2">
        <f>'[27]80%'!U$500</f>
        <v>0</v>
      </c>
      <c r="T47" s="2">
        <f>'[27]80%'!V$500</f>
        <v>0</v>
      </c>
      <c r="U47" s="2">
        <f>'[27]80%'!W$500</f>
        <v>0</v>
      </c>
      <c r="V47" s="2"/>
      <c r="W47" s="2"/>
      <c r="X47" s="2"/>
      <c r="Y47" s="2"/>
      <c r="Z47" s="2"/>
      <c r="AA47" s="2"/>
      <c r="AB47" s="2">
        <f>'[27]80%'!AD$500</f>
        <v>0</v>
      </c>
    </row>
    <row r="48" spans="1:28" ht="14.25" thickBot="1" x14ac:dyDescent="0.2">
      <c r="A48" s="1" t="s">
        <v>7</v>
      </c>
      <c r="B48" s="2">
        <f>'[28]80%'!D$500</f>
        <v>41</v>
      </c>
      <c r="C48" s="2"/>
      <c r="D48" s="2"/>
      <c r="E48" s="2">
        <f>'[28]80%'!G$500</f>
        <v>25</v>
      </c>
      <c r="F48" s="2">
        <f>'[28]80%'!H$500</f>
        <v>38</v>
      </c>
      <c r="G48" s="2">
        <f>'[28]80%'!I$500</f>
        <v>5</v>
      </c>
      <c r="H48" s="2">
        <f>'[28]80%'!J$500</f>
        <v>22</v>
      </c>
      <c r="I48" s="2">
        <f>'[28]80%'!K$500</f>
        <v>4</v>
      </c>
      <c r="J48" s="2">
        <f>'[28]80%'!L$500</f>
        <v>134</v>
      </c>
      <c r="K48" s="2">
        <f>'[28]80%'!M$500</f>
        <v>10</v>
      </c>
      <c r="L48" s="2">
        <f>'[28]80%'!N$500</f>
        <v>99</v>
      </c>
      <c r="M48" s="2">
        <f>'[28]80%'!O$500</f>
        <v>85</v>
      </c>
      <c r="N48" s="2">
        <f>'[28]80%'!P$500</f>
        <v>8</v>
      </c>
      <c r="O48" s="2">
        <f>'[28]80%'!Q$500</f>
        <v>82</v>
      </c>
      <c r="P48" s="2"/>
      <c r="Q48" s="2">
        <f>'[28]80%'!S$500</f>
        <v>1</v>
      </c>
      <c r="R48" s="2">
        <f>'[28]80%'!T$500</f>
        <v>3</v>
      </c>
      <c r="S48" s="2">
        <f>'[28]80%'!U$500</f>
        <v>4</v>
      </c>
      <c r="T48" s="2">
        <f>'[28]80%'!V$500</f>
        <v>0</v>
      </c>
      <c r="U48" s="2">
        <f>'[28]80%'!W$500</f>
        <v>0</v>
      </c>
      <c r="V48" s="2"/>
      <c r="W48" s="2"/>
      <c r="X48" s="2"/>
      <c r="Y48" s="2"/>
      <c r="Z48" s="2"/>
      <c r="AA48" s="2"/>
      <c r="AB48" s="2">
        <f>'[28]80%'!AD$500</f>
        <v>571</v>
      </c>
    </row>
    <row r="49" spans="1:28" ht="14.25" thickBot="1" x14ac:dyDescent="0.2">
      <c r="A49" s="1" t="s">
        <v>8</v>
      </c>
      <c r="B49" s="2">
        <f>'[29]80%'!D$500</f>
        <v>9</v>
      </c>
      <c r="C49" s="2"/>
      <c r="D49" s="2"/>
      <c r="E49" s="2">
        <f>'[29]80%'!G$500</f>
        <v>7</v>
      </c>
      <c r="F49" s="2">
        <f>'[29]80%'!H$500</f>
        <v>5</v>
      </c>
      <c r="G49" s="2">
        <f>'[29]80%'!I$500</f>
        <v>6</v>
      </c>
      <c r="H49" s="2">
        <f>'[29]80%'!J$500</f>
        <v>4</v>
      </c>
      <c r="I49" s="2">
        <f>'[29]80%'!K$500</f>
        <v>5</v>
      </c>
      <c r="J49" s="2">
        <f>'[29]80%'!L$500</f>
        <v>16</v>
      </c>
      <c r="K49" s="2">
        <f>'[29]80%'!M$500</f>
        <v>16</v>
      </c>
      <c r="L49" s="2">
        <f>'[29]80%'!N$500</f>
        <v>17</v>
      </c>
      <c r="M49" s="2">
        <f>'[29]80%'!O$500</f>
        <v>8</v>
      </c>
      <c r="N49" s="2">
        <f>'[29]80%'!P$500</f>
        <v>14</v>
      </c>
      <c r="O49" s="2">
        <f>'[29]80%'!Q$500</f>
        <v>13</v>
      </c>
      <c r="P49" s="2"/>
      <c r="Q49" s="2">
        <f>'[29]80%'!S$500</f>
        <v>0</v>
      </c>
      <c r="R49" s="2">
        <f>'[29]80%'!T$500</f>
        <v>6</v>
      </c>
      <c r="S49" s="2">
        <f>'[29]80%'!U$500</f>
        <v>7</v>
      </c>
      <c r="T49" s="2">
        <f>'[29]80%'!V$500</f>
        <v>0</v>
      </c>
      <c r="U49" s="2">
        <f>'[29]80%'!W$500</f>
        <v>0</v>
      </c>
      <c r="V49" s="2"/>
      <c r="W49" s="2"/>
      <c r="X49" s="2"/>
      <c r="Y49" s="2"/>
      <c r="Z49" s="2"/>
      <c r="AA49" s="2"/>
      <c r="AB49" s="2">
        <f>'[29]80%'!AD$500</f>
        <v>88</v>
      </c>
    </row>
    <row r="50" spans="1:28" ht="14.25" thickBot="1" x14ac:dyDescent="0.2">
      <c r="A50" s="1" t="s">
        <v>9</v>
      </c>
      <c r="B50" s="2">
        <f>'[30]80%'!D$500</f>
        <v>15</v>
      </c>
      <c r="C50" s="2"/>
      <c r="D50" s="2"/>
      <c r="E50" s="2">
        <f>'[30]80%'!G$500</f>
        <v>10</v>
      </c>
      <c r="F50" s="2">
        <f>'[30]80%'!H$500</f>
        <v>7</v>
      </c>
      <c r="G50" s="2">
        <f>'[30]80%'!I$500</f>
        <v>8</v>
      </c>
      <c r="H50" s="2">
        <f>'[30]80%'!J$500</f>
        <v>7</v>
      </c>
      <c r="I50" s="2">
        <f>'[30]80%'!K$500</f>
        <v>3</v>
      </c>
      <c r="J50" s="2">
        <f>'[30]80%'!L$500</f>
        <v>20</v>
      </c>
      <c r="K50" s="2">
        <f>'[30]80%'!M$500</f>
        <v>49</v>
      </c>
      <c r="L50" s="2">
        <f>'[30]80%'!N$500</f>
        <v>21</v>
      </c>
      <c r="M50" s="2">
        <f>'[30]80%'!O$500</f>
        <v>20</v>
      </c>
      <c r="N50" s="2">
        <f>'[30]80%'!P$500</f>
        <v>12</v>
      </c>
      <c r="O50" s="2">
        <f>'[30]80%'!Q$500</f>
        <v>15</v>
      </c>
      <c r="P50" s="2"/>
      <c r="Q50" s="2">
        <f>'[30]80%'!S$500</f>
        <v>0</v>
      </c>
      <c r="R50" s="2">
        <f>'[30]80%'!T$500</f>
        <v>1</v>
      </c>
      <c r="S50" s="2">
        <f>'[30]80%'!U$500</f>
        <v>1</v>
      </c>
      <c r="T50" s="2">
        <f>'[30]80%'!V$500</f>
        <v>0</v>
      </c>
      <c r="U50" s="2">
        <f>'[30]80%'!W$500</f>
        <v>0</v>
      </c>
      <c r="V50" s="2"/>
      <c r="W50" s="2"/>
      <c r="X50" s="2"/>
      <c r="Y50" s="2"/>
      <c r="Z50" s="2"/>
      <c r="AA50" s="2"/>
      <c r="AB50" s="2">
        <f>'[30]80%'!AD$500</f>
        <v>98</v>
      </c>
    </row>
    <row r="51" spans="1:28" ht="14.25" thickBot="1" x14ac:dyDescent="0.2">
      <c r="A51" s="1" t="s">
        <v>10</v>
      </c>
      <c r="B51" s="2">
        <f>'[31]80%'!D$500</f>
        <v>0</v>
      </c>
      <c r="C51" s="2"/>
      <c r="D51" s="2"/>
      <c r="E51" s="2">
        <f>'[31]80%'!G$500</f>
        <v>0</v>
      </c>
      <c r="F51" s="2">
        <f>'[31]80%'!H$500</f>
        <v>0</v>
      </c>
      <c r="G51" s="2">
        <f>'[31]80%'!I$500</f>
        <v>0</v>
      </c>
      <c r="H51" s="2">
        <f>'[31]80%'!J$500</f>
        <v>0</v>
      </c>
      <c r="I51" s="2">
        <f>'[31]80%'!K$500</f>
        <v>0</v>
      </c>
      <c r="J51" s="2">
        <f>'[31]80%'!L$500</f>
        <v>0</v>
      </c>
      <c r="K51" s="2">
        <f>'[31]80%'!M$500</f>
        <v>0</v>
      </c>
      <c r="L51" s="2">
        <f>'[31]80%'!N$500</f>
        <v>0</v>
      </c>
      <c r="M51" s="2">
        <f>'[31]80%'!O$500</f>
        <v>0</v>
      </c>
      <c r="N51" s="2">
        <f>'[31]80%'!P$500</f>
        <v>0</v>
      </c>
      <c r="O51" s="2">
        <f>'[31]80%'!Q$500</f>
        <v>0</v>
      </c>
      <c r="P51" s="2"/>
      <c r="Q51" s="2">
        <f>'[31]80%'!S$500</f>
        <v>0</v>
      </c>
      <c r="R51" s="2">
        <f>'[31]80%'!T$500</f>
        <v>0</v>
      </c>
      <c r="S51" s="2">
        <f>'[31]80%'!U$500</f>
        <v>0</v>
      </c>
      <c r="T51" s="2">
        <f>'[31]80%'!V$500</f>
        <v>0</v>
      </c>
      <c r="U51" s="2">
        <f>'[31]80%'!W$500</f>
        <v>0</v>
      </c>
      <c r="V51" s="2"/>
      <c r="W51" s="2"/>
      <c r="X51" s="2"/>
      <c r="Y51" s="2"/>
      <c r="Z51" s="2"/>
      <c r="AA51" s="2"/>
      <c r="AB51" s="2">
        <f>'[31]80%'!AD$500</f>
        <v>0</v>
      </c>
    </row>
    <row r="52" spans="1:28" ht="14.25" thickBot="1" x14ac:dyDescent="0.2">
      <c r="A52" s="1" t="s">
        <v>11</v>
      </c>
      <c r="B52" s="2">
        <f>'[32]80%'!D$500</f>
        <v>9</v>
      </c>
      <c r="C52" s="2"/>
      <c r="D52" s="2"/>
      <c r="E52" s="2">
        <f>'[32]80%'!G$500</f>
        <v>8</v>
      </c>
      <c r="F52" s="2">
        <f>'[32]80%'!H$500</f>
        <v>3</v>
      </c>
      <c r="G52" s="2">
        <f>'[32]80%'!I$500</f>
        <v>6</v>
      </c>
      <c r="H52" s="2">
        <f>'[32]80%'!J$500</f>
        <v>3</v>
      </c>
      <c r="I52" s="2">
        <f>'[32]80%'!K$500</f>
        <v>5</v>
      </c>
      <c r="J52" s="2">
        <f>'[32]80%'!L$500</f>
        <v>6</v>
      </c>
      <c r="K52" s="2">
        <f>'[32]80%'!M$500</f>
        <v>12</v>
      </c>
      <c r="L52" s="2">
        <f>'[32]80%'!N$500</f>
        <v>12</v>
      </c>
      <c r="M52" s="2">
        <f>'[32]80%'!O$500</f>
        <v>6</v>
      </c>
      <c r="N52" s="2">
        <f>'[32]80%'!P$500</f>
        <v>10</v>
      </c>
      <c r="O52" s="2">
        <f>'[32]80%'!Q$500</f>
        <v>11</v>
      </c>
      <c r="P52" s="2"/>
      <c r="Q52" s="2">
        <f>'[32]80%'!S$500</f>
        <v>0</v>
      </c>
      <c r="R52" s="2">
        <f>'[32]80%'!T$500</f>
        <v>1</v>
      </c>
      <c r="S52" s="2">
        <f>'[32]80%'!U$500</f>
        <v>6</v>
      </c>
      <c r="T52" s="2">
        <f>'[32]80%'!V$500</f>
        <v>0</v>
      </c>
      <c r="U52" s="2">
        <f>'[32]80%'!W$500</f>
        <v>0</v>
      </c>
      <c r="V52" s="2"/>
      <c r="W52" s="2"/>
      <c r="X52" s="2"/>
      <c r="Y52" s="2"/>
      <c r="Z52" s="2"/>
      <c r="AA52" s="2"/>
      <c r="AB52" s="2">
        <f>'[32]80%'!AD$500</f>
        <v>72</v>
      </c>
    </row>
    <row r="53" spans="1:28" ht="14.25" thickBot="1" x14ac:dyDescent="0.2">
      <c r="A53" s="1" t="s">
        <v>12</v>
      </c>
      <c r="B53" s="2">
        <f>'[33]80%'!D$500</f>
        <v>0</v>
      </c>
      <c r="C53" s="2"/>
      <c r="D53" s="2"/>
      <c r="E53" s="2">
        <f>'[33]80%'!G$500</f>
        <v>0</v>
      </c>
      <c r="F53" s="2">
        <f>'[33]80%'!H$500</f>
        <v>0</v>
      </c>
      <c r="G53" s="2">
        <f>'[33]80%'!I$500</f>
        <v>0</v>
      </c>
      <c r="H53" s="2">
        <f>'[33]80%'!J$500</f>
        <v>0</v>
      </c>
      <c r="I53" s="2">
        <f>'[33]80%'!K$500</f>
        <v>0</v>
      </c>
      <c r="J53" s="2">
        <f>'[33]80%'!L$500</f>
        <v>0</v>
      </c>
      <c r="K53" s="2">
        <f>'[33]80%'!M$500</f>
        <v>0</v>
      </c>
      <c r="L53" s="2">
        <f>'[33]80%'!N$500</f>
        <v>0</v>
      </c>
      <c r="M53" s="2">
        <f>'[33]80%'!O$500</f>
        <v>0</v>
      </c>
      <c r="N53" s="2">
        <f>'[33]80%'!P$500</f>
        <v>0</v>
      </c>
      <c r="O53" s="2">
        <f>'[33]80%'!Q$500</f>
        <v>0</v>
      </c>
      <c r="P53" s="2"/>
      <c r="Q53" s="2">
        <f>'[33]80%'!S$500</f>
        <v>0</v>
      </c>
      <c r="R53" s="2">
        <f>'[33]80%'!T$500</f>
        <v>0</v>
      </c>
      <c r="S53" s="2">
        <f>'[33]80%'!U$500</f>
        <v>0</v>
      </c>
      <c r="T53" s="2">
        <f>'[33]80%'!V$500</f>
        <v>0</v>
      </c>
      <c r="U53" s="2">
        <f>'[33]80%'!W$500</f>
        <v>0</v>
      </c>
      <c r="V53" s="2"/>
      <c r="W53" s="2"/>
      <c r="X53" s="2"/>
      <c r="Y53" s="2"/>
      <c r="Z53" s="2"/>
      <c r="AA53" s="2"/>
      <c r="AB53" s="2">
        <f>'[33]80%'!AD$500</f>
        <v>0</v>
      </c>
    </row>
    <row r="54" spans="1:28" ht="14.25" thickBot="1" x14ac:dyDescent="0.2">
      <c r="A54" s="3" t="s">
        <v>0</v>
      </c>
      <c r="B54" s="4">
        <f t="shared" ref="B54" si="19">SUM(B43:B53)</f>
        <v>112</v>
      </c>
      <c r="C54" s="4"/>
      <c r="D54" s="4"/>
      <c r="E54" s="4">
        <f>SUM(E43:E53)</f>
        <v>86</v>
      </c>
      <c r="F54" s="4">
        <f t="shared" ref="F54" si="20">SUM(F43:F53)</f>
        <v>78</v>
      </c>
      <c r="G54" s="4">
        <f t="shared" ref="G54" si="21">SUM(G43:G53)</f>
        <v>39</v>
      </c>
      <c r="H54" s="4">
        <f t="shared" ref="H54" si="22">SUM(H43:H53)</f>
        <v>60</v>
      </c>
      <c r="I54" s="4">
        <f t="shared" ref="I54" si="23">SUM(I43:I53)</f>
        <v>30</v>
      </c>
      <c r="J54" s="4">
        <f t="shared" ref="J54" si="24">SUM(J43:J53)</f>
        <v>463</v>
      </c>
      <c r="K54" s="4">
        <f t="shared" ref="K54" si="25">SUM(K43:K53)</f>
        <v>169</v>
      </c>
      <c r="L54" s="4">
        <f t="shared" ref="L54" si="26">SUM(L43:L53)</f>
        <v>272</v>
      </c>
      <c r="M54" s="4">
        <f t="shared" ref="M54" si="27">SUM(M43:M53)</f>
        <v>396</v>
      </c>
      <c r="N54" s="4">
        <f t="shared" ref="N54" si="28">SUM(N43:N53)</f>
        <v>122</v>
      </c>
      <c r="O54" s="4">
        <f t="shared" ref="O54" si="29">SUM(O43:O53)</f>
        <v>235</v>
      </c>
      <c r="P54" s="4"/>
      <c r="Q54" s="4">
        <f t="shared" ref="Q54" si="30">SUM(Q43:Q53)</f>
        <v>1</v>
      </c>
      <c r="R54" s="4">
        <f t="shared" ref="R54" si="31">SUM(R43:R53)</f>
        <v>17</v>
      </c>
      <c r="S54" s="4">
        <f t="shared" ref="S54:U54" si="32">SUM(S43:S53)</f>
        <v>24</v>
      </c>
      <c r="T54" s="4">
        <f t="shared" si="32"/>
        <v>0</v>
      </c>
      <c r="U54" s="4">
        <f t="shared" si="32"/>
        <v>0</v>
      </c>
      <c r="V54" s="4"/>
      <c r="W54" s="4"/>
      <c r="X54" s="4"/>
      <c r="Y54" s="4"/>
      <c r="Z54" s="4"/>
      <c r="AA54" s="4"/>
      <c r="AB54" s="4">
        <f t="shared" ref="AB54" si="33">SUM(AB43:AB53)</f>
        <v>1494</v>
      </c>
    </row>
    <row r="61" spans="1:28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82"/>
    </row>
    <row r="62" spans="1:28" ht="27" x14ac:dyDescent="0.15">
      <c r="A62" s="108"/>
      <c r="B62" s="5" t="s">
        <v>13</v>
      </c>
      <c r="C62" s="5"/>
      <c r="D62" s="5"/>
      <c r="E62" s="7" t="s">
        <v>14</v>
      </c>
      <c r="F62" s="7" t="s">
        <v>15</v>
      </c>
      <c r="G62" s="7" t="s">
        <v>16</v>
      </c>
      <c r="H62" s="7" t="s">
        <v>17</v>
      </c>
      <c r="I62" s="7" t="s">
        <v>18</v>
      </c>
      <c r="J62" s="7" t="s">
        <v>20</v>
      </c>
      <c r="K62" s="7" t="s">
        <v>19</v>
      </c>
      <c r="L62" s="7" t="s">
        <v>21</v>
      </c>
      <c r="M62" s="7" t="s">
        <v>22</v>
      </c>
      <c r="N62" s="7" t="s">
        <v>23</v>
      </c>
      <c r="O62" s="7" t="s">
        <v>24</v>
      </c>
      <c r="P62" s="7"/>
      <c r="Q62" s="7" t="s">
        <v>25</v>
      </c>
      <c r="R62" s="7" t="s">
        <v>26</v>
      </c>
      <c r="S62" s="7" t="s">
        <v>135</v>
      </c>
      <c r="T62" s="73" t="s">
        <v>118</v>
      </c>
      <c r="U62" s="73" t="s">
        <v>119</v>
      </c>
      <c r="AB62" s="90" t="s">
        <v>149</v>
      </c>
    </row>
    <row r="63" spans="1:28" ht="14.25" thickBot="1" x14ac:dyDescent="0.2">
      <c r="A63" s="1" t="s">
        <v>2</v>
      </c>
      <c r="B63" s="2">
        <f>'[23]70%'!D$500</f>
        <v>0</v>
      </c>
      <c r="C63" s="2"/>
      <c r="D63" s="2"/>
      <c r="E63" s="2">
        <f>'[23]70%'!G$500</f>
        <v>0</v>
      </c>
      <c r="F63" s="2">
        <f>'[23]70%'!H$500</f>
        <v>0</v>
      </c>
      <c r="G63" s="2">
        <f>'[23]70%'!I$500</f>
        <v>0</v>
      </c>
      <c r="H63" s="2">
        <f>'[23]70%'!J$500</f>
        <v>0</v>
      </c>
      <c r="I63" s="2">
        <f>'[23]70%'!K$500</f>
        <v>0</v>
      </c>
      <c r="J63" s="2">
        <f>'[23]70%'!L$500</f>
        <v>0</v>
      </c>
      <c r="K63" s="2">
        <f>'[23]70%'!M$500</f>
        <v>0</v>
      </c>
      <c r="L63" s="2">
        <f>'[23]70%'!N$500</f>
        <v>0</v>
      </c>
      <c r="M63" s="2">
        <f>'[23]70%'!O$500</f>
        <v>0</v>
      </c>
      <c r="N63" s="2">
        <f>'[23]70%'!P$500</f>
        <v>0</v>
      </c>
      <c r="O63" s="2">
        <f>'[23]70%'!Q$500</f>
        <v>0</v>
      </c>
      <c r="P63" s="2"/>
      <c r="Q63" s="2">
        <f>'[23]70%'!S$500</f>
        <v>0</v>
      </c>
      <c r="R63" s="2">
        <f>'[23]70%'!T$500</f>
        <v>0</v>
      </c>
      <c r="S63" s="2">
        <f>'[23]70%'!U$500</f>
        <v>0</v>
      </c>
      <c r="T63" s="2">
        <f>'[23]70%'!V$500</f>
        <v>0</v>
      </c>
      <c r="U63" s="2">
        <f>'[23]70%'!W$500</f>
        <v>0</v>
      </c>
      <c r="V63" s="2"/>
      <c r="W63" s="2"/>
      <c r="X63" s="2"/>
      <c r="Y63" s="2"/>
      <c r="Z63" s="2"/>
      <c r="AA63" s="2"/>
      <c r="AB63" s="2">
        <f>'[23]70%'!AD$500</f>
        <v>0</v>
      </c>
    </row>
    <row r="64" spans="1:28" ht="14.25" thickBot="1" x14ac:dyDescent="0.2">
      <c r="A64" s="1" t="s">
        <v>3</v>
      </c>
      <c r="B64" s="2">
        <f>'[24]70%'!D$500</f>
        <v>13</v>
      </c>
      <c r="C64" s="2"/>
      <c r="D64" s="2"/>
      <c r="E64" s="2">
        <f>'[24]70%'!G$500</f>
        <v>13</v>
      </c>
      <c r="F64" s="2">
        <f>'[24]70%'!H$500</f>
        <v>10</v>
      </c>
      <c r="G64" s="2">
        <f>'[24]70%'!I$500</f>
        <v>5</v>
      </c>
      <c r="H64" s="2">
        <f>'[24]70%'!J$500</f>
        <v>10</v>
      </c>
      <c r="I64" s="2">
        <f>'[24]70%'!K$500</f>
        <v>5</v>
      </c>
      <c r="J64" s="2">
        <f>'[24]70%'!L$500</f>
        <v>185</v>
      </c>
      <c r="K64" s="2">
        <f>'[24]70%'!M$500</f>
        <v>57</v>
      </c>
      <c r="L64" s="2">
        <f>'[24]70%'!N$500</f>
        <v>103</v>
      </c>
      <c r="M64" s="2">
        <f>'[24]70%'!O$500</f>
        <v>185</v>
      </c>
      <c r="N64" s="2">
        <f>'[24]70%'!P$500</f>
        <v>57</v>
      </c>
      <c r="O64" s="2">
        <f>'[24]70%'!Q$500</f>
        <v>103</v>
      </c>
      <c r="P64" s="2"/>
      <c r="Q64" s="2">
        <f>'[24]70%'!S$500</f>
        <v>0</v>
      </c>
      <c r="R64" s="2">
        <f>'[24]70%'!T$500</f>
        <v>9</v>
      </c>
      <c r="S64" s="2">
        <f>'[24]70%'!U$500</f>
        <v>9</v>
      </c>
      <c r="T64" s="2">
        <f>'[24]70%'!V$500</f>
        <v>0</v>
      </c>
      <c r="U64" s="2">
        <f>'[24]70%'!W$500</f>
        <v>0</v>
      </c>
      <c r="V64" s="2"/>
      <c r="W64" s="2"/>
      <c r="X64" s="2"/>
      <c r="Y64" s="2"/>
      <c r="Z64" s="2"/>
      <c r="AA64" s="2"/>
      <c r="AB64" s="2">
        <f>'[24]70%'!AD$500</f>
        <v>415</v>
      </c>
    </row>
    <row r="65" spans="1:28" ht="14.25" thickBot="1" x14ac:dyDescent="0.2">
      <c r="A65" s="1" t="s">
        <v>4</v>
      </c>
      <c r="B65" s="2">
        <f>'[25]70%'!D$500</f>
        <v>0</v>
      </c>
      <c r="C65" s="2"/>
      <c r="D65" s="2"/>
      <c r="E65" s="2">
        <f>'[25]70%'!G$500</f>
        <v>0</v>
      </c>
      <c r="F65" s="2">
        <f>'[25]70%'!H$500</f>
        <v>0</v>
      </c>
      <c r="G65" s="2">
        <f>'[25]70%'!I$500</f>
        <v>0</v>
      </c>
      <c r="H65" s="2">
        <f>'[25]70%'!J$500</f>
        <v>0</v>
      </c>
      <c r="I65" s="2">
        <f>'[25]70%'!K$500</f>
        <v>0</v>
      </c>
      <c r="J65" s="2">
        <f>'[25]70%'!L$500</f>
        <v>0</v>
      </c>
      <c r="K65" s="2">
        <f>'[25]70%'!M$500</f>
        <v>0</v>
      </c>
      <c r="L65" s="2">
        <f>'[25]70%'!N$500</f>
        <v>0</v>
      </c>
      <c r="M65" s="2">
        <f>'[25]70%'!O$500</f>
        <v>0</v>
      </c>
      <c r="N65" s="2">
        <f>'[25]70%'!P$500</f>
        <v>0</v>
      </c>
      <c r="O65" s="2">
        <f>'[25]70%'!Q$500</f>
        <v>0</v>
      </c>
      <c r="P65" s="2"/>
      <c r="Q65" s="2">
        <f>'[25]70%'!S$500</f>
        <v>0</v>
      </c>
      <c r="R65" s="2">
        <f>'[25]70%'!T$500</f>
        <v>0</v>
      </c>
      <c r="S65" s="2">
        <f>'[25]70%'!U$500</f>
        <v>0</v>
      </c>
      <c r="T65" s="2">
        <f>'[25]70%'!V$500</f>
        <v>0</v>
      </c>
      <c r="U65" s="2">
        <f>'[25]70%'!W$500</f>
        <v>0</v>
      </c>
      <c r="V65" s="2"/>
      <c r="W65" s="2"/>
      <c r="X65" s="2"/>
      <c r="Y65" s="2"/>
      <c r="Z65" s="2"/>
      <c r="AA65" s="2"/>
      <c r="AB65" s="2">
        <f>'[25]70%'!AD$500</f>
        <v>0</v>
      </c>
    </row>
    <row r="66" spans="1:28" ht="14.25" thickBot="1" x14ac:dyDescent="0.2">
      <c r="A66" s="1" t="s">
        <v>5</v>
      </c>
      <c r="B66" s="2">
        <f>'[26]70%'!D$500</f>
        <v>23</v>
      </c>
      <c r="C66" s="2"/>
      <c r="D66" s="2"/>
      <c r="E66" s="2">
        <f>'[26]70%'!G$500</f>
        <v>18</v>
      </c>
      <c r="F66" s="2">
        <f>'[26]70%'!H$500</f>
        <v>18</v>
      </c>
      <c r="G66" s="2">
        <f>'[26]70%'!I$500</f>
        <v>6</v>
      </c>
      <c r="H66" s="2">
        <f>'[26]70%'!J$500</f>
        <v>15</v>
      </c>
      <c r="I66" s="2">
        <f>'[26]70%'!K$500</f>
        <v>4</v>
      </c>
      <c r="J66" s="2">
        <f>'[26]70%'!L$500</f>
        <v>37</v>
      </c>
      <c r="K66" s="2">
        <f>'[26]70%'!M$500</f>
        <v>12</v>
      </c>
      <c r="L66" s="2">
        <f>'[26]70%'!N$500</f>
        <v>31</v>
      </c>
      <c r="M66" s="2">
        <f>'[26]70%'!O$500</f>
        <v>32</v>
      </c>
      <c r="N66" s="2">
        <f>'[26]70%'!P$500</f>
        <v>10</v>
      </c>
      <c r="O66" s="2">
        <f>'[26]70%'!Q$500</f>
        <v>26</v>
      </c>
      <c r="P66" s="2"/>
      <c r="Q66" s="2">
        <f>'[26]70%'!S$500</f>
        <v>0</v>
      </c>
      <c r="R66" s="2">
        <f>'[26]70%'!T$500</f>
        <v>2</v>
      </c>
      <c r="S66" s="2">
        <f>'[26]70%'!U$500</f>
        <v>2</v>
      </c>
      <c r="T66" s="2">
        <f>'[26]70%'!V$500</f>
        <v>0</v>
      </c>
      <c r="U66" s="2">
        <f>'[26]70%'!W$500</f>
        <v>0</v>
      </c>
      <c r="V66" s="2"/>
      <c r="W66" s="2"/>
      <c r="X66" s="2"/>
      <c r="Y66" s="2"/>
      <c r="Z66" s="2"/>
      <c r="AA66" s="2"/>
      <c r="AB66" s="2">
        <f>'[26]70%'!AD$500</f>
        <v>97</v>
      </c>
    </row>
    <row r="67" spans="1:28" ht="14.25" thickBot="1" x14ac:dyDescent="0.2">
      <c r="A67" s="1" t="s">
        <v>6</v>
      </c>
      <c r="B67" s="2">
        <f>'[27]70%'!D$500</f>
        <v>0</v>
      </c>
      <c r="C67" s="2"/>
      <c r="D67" s="2"/>
      <c r="E67" s="2">
        <f>'[27]70%'!G$500</f>
        <v>0</v>
      </c>
      <c r="F67" s="2">
        <f>'[27]70%'!H$500</f>
        <v>0</v>
      </c>
      <c r="G67" s="2">
        <f>'[27]70%'!I$500</f>
        <v>0</v>
      </c>
      <c r="H67" s="2">
        <f>'[27]70%'!J$500</f>
        <v>0</v>
      </c>
      <c r="I67" s="2">
        <f>'[27]70%'!K$500</f>
        <v>0</v>
      </c>
      <c r="J67" s="2">
        <f>'[27]70%'!L$500</f>
        <v>0</v>
      </c>
      <c r="K67" s="2">
        <f>'[27]70%'!M$500</f>
        <v>0</v>
      </c>
      <c r="L67" s="2">
        <f>'[27]70%'!N$500</f>
        <v>0</v>
      </c>
      <c r="M67" s="2">
        <f>'[27]70%'!O$500</f>
        <v>0</v>
      </c>
      <c r="N67" s="2">
        <f>'[27]70%'!P$500</f>
        <v>0</v>
      </c>
      <c r="O67" s="2">
        <f>'[27]70%'!Q$500</f>
        <v>0</v>
      </c>
      <c r="P67" s="2"/>
      <c r="Q67" s="2">
        <f>'[27]70%'!S$500</f>
        <v>0</v>
      </c>
      <c r="R67" s="2">
        <f>'[27]70%'!T$500</f>
        <v>0</v>
      </c>
      <c r="S67" s="2">
        <f>'[27]70%'!U$500</f>
        <v>0</v>
      </c>
      <c r="T67" s="2">
        <f>'[27]70%'!V$500</f>
        <v>0</v>
      </c>
      <c r="U67" s="2">
        <f>'[27]70%'!W$500</f>
        <v>0</v>
      </c>
      <c r="V67" s="2"/>
      <c r="W67" s="2"/>
      <c r="X67" s="2"/>
      <c r="Y67" s="2"/>
      <c r="Z67" s="2"/>
      <c r="AA67" s="2"/>
      <c r="AB67" s="2">
        <f>'[27]70%'!AD$500</f>
        <v>0</v>
      </c>
    </row>
    <row r="68" spans="1:28" ht="14.25" thickBot="1" x14ac:dyDescent="0.2">
      <c r="A68" s="1" t="s">
        <v>7</v>
      </c>
      <c r="B68" s="2">
        <f>'[28]70%'!D$500</f>
        <v>7</v>
      </c>
      <c r="C68" s="2"/>
      <c r="D68" s="2"/>
      <c r="E68" s="2">
        <f>'[28]70%'!G$500</f>
        <v>7</v>
      </c>
      <c r="F68" s="2">
        <f>'[28]70%'!H$500</f>
        <v>1</v>
      </c>
      <c r="G68" s="2">
        <f>'[28]70%'!I$500</f>
        <v>6</v>
      </c>
      <c r="H68" s="2">
        <f>'[28]70%'!J$500</f>
        <v>1</v>
      </c>
      <c r="I68" s="2">
        <f>'[28]70%'!K$500</f>
        <v>6</v>
      </c>
      <c r="J68" s="2">
        <f>'[28]70%'!L$500</f>
        <v>2</v>
      </c>
      <c r="K68" s="2">
        <f>'[28]70%'!M$500</f>
        <v>12</v>
      </c>
      <c r="L68" s="2">
        <f>'[28]70%'!N$500</f>
        <v>9</v>
      </c>
      <c r="M68" s="2">
        <f>'[28]70%'!O$500</f>
        <v>2</v>
      </c>
      <c r="N68" s="2">
        <f>'[28]70%'!P$500</f>
        <v>2</v>
      </c>
      <c r="O68" s="2">
        <f>'[28]70%'!Q$500</f>
        <v>4</v>
      </c>
      <c r="P68" s="2"/>
      <c r="Q68" s="2">
        <f>'[28]70%'!S$500</f>
        <v>5</v>
      </c>
      <c r="R68" s="2">
        <f>'[28]70%'!T$500</f>
        <v>2</v>
      </c>
      <c r="S68" s="2">
        <f>'[28]70%'!U$500</f>
        <v>2</v>
      </c>
      <c r="T68" s="2">
        <f>'[28]70%'!V$500</f>
        <v>0</v>
      </c>
      <c r="U68" s="2">
        <f>'[28]70%'!W$500</f>
        <v>0</v>
      </c>
      <c r="V68" s="2"/>
      <c r="W68" s="2"/>
      <c r="X68" s="2"/>
      <c r="Y68" s="2"/>
      <c r="Z68" s="2"/>
      <c r="AA68" s="2"/>
      <c r="AB68" s="2">
        <f>'[28]70%'!AD$500</f>
        <v>36</v>
      </c>
    </row>
    <row r="69" spans="1:28" ht="14.25" thickBot="1" x14ac:dyDescent="0.2">
      <c r="A69" s="1" t="s">
        <v>8</v>
      </c>
      <c r="B69" s="2">
        <f>'[29]70%'!D$500</f>
        <v>3</v>
      </c>
      <c r="C69" s="2"/>
      <c r="D69" s="2"/>
      <c r="E69" s="2">
        <f>'[29]70%'!G$500</f>
        <v>3</v>
      </c>
      <c r="F69" s="2">
        <f>'[29]70%'!H$500</f>
        <v>0</v>
      </c>
      <c r="G69" s="2">
        <f>'[29]70%'!I$500</f>
        <v>3</v>
      </c>
      <c r="H69" s="2">
        <f>'[29]70%'!J$500</f>
        <v>0</v>
      </c>
      <c r="I69" s="2">
        <f>'[29]70%'!K$500</f>
        <v>3</v>
      </c>
      <c r="J69" s="2">
        <f>'[29]70%'!L$500</f>
        <v>0</v>
      </c>
      <c r="K69" s="2">
        <f>'[29]70%'!M$500</f>
        <v>4</v>
      </c>
      <c r="L69" s="2">
        <f>'[29]70%'!N$500</f>
        <v>4</v>
      </c>
      <c r="M69" s="2">
        <f>'[29]70%'!O$500</f>
        <v>0</v>
      </c>
      <c r="N69" s="2">
        <f>'[29]70%'!P$500</f>
        <v>4</v>
      </c>
      <c r="O69" s="2">
        <f>'[29]70%'!Q$500</f>
        <v>4</v>
      </c>
      <c r="P69" s="2"/>
      <c r="Q69" s="2">
        <f>'[29]70%'!S$500</f>
        <v>0</v>
      </c>
      <c r="R69" s="2">
        <f>'[29]70%'!T$500</f>
        <v>0</v>
      </c>
      <c r="S69" s="2">
        <f>'[29]70%'!U$500</f>
        <v>0</v>
      </c>
      <c r="T69" s="2">
        <f>'[29]70%'!V$500</f>
        <v>0</v>
      </c>
      <c r="U69" s="2">
        <f>'[29]70%'!W$500</f>
        <v>0</v>
      </c>
      <c r="V69" s="2"/>
      <c r="W69" s="2"/>
      <c r="X69" s="2"/>
      <c r="Y69" s="2"/>
      <c r="Z69" s="2"/>
      <c r="AA69" s="2"/>
      <c r="AB69" s="2">
        <f>'[29]70%'!AD$500</f>
        <v>16</v>
      </c>
    </row>
    <row r="70" spans="1:28" ht="14.25" thickBot="1" x14ac:dyDescent="0.2">
      <c r="A70" s="1" t="s">
        <v>9</v>
      </c>
      <c r="B70" s="2">
        <f>'[30]70%'!D$500</f>
        <v>14</v>
      </c>
      <c r="C70" s="2"/>
      <c r="D70" s="2"/>
      <c r="E70" s="2">
        <f>'[30]70%'!G$500</f>
        <v>7</v>
      </c>
      <c r="F70" s="2">
        <f>'[30]70%'!H$500</f>
        <v>11</v>
      </c>
      <c r="G70" s="2">
        <f>'[30]70%'!I$500</f>
        <v>3</v>
      </c>
      <c r="H70" s="2">
        <f>'[30]70%'!J$500</f>
        <v>5</v>
      </c>
      <c r="I70" s="2">
        <f>'[30]70%'!K$500</f>
        <v>2</v>
      </c>
      <c r="J70" s="2">
        <f>'[30]70%'!L$500</f>
        <v>87</v>
      </c>
      <c r="K70" s="2">
        <f>'[30]70%'!M$500</f>
        <v>3</v>
      </c>
      <c r="L70" s="2">
        <f>'[30]70%'!N$500</f>
        <v>44</v>
      </c>
      <c r="M70" s="2">
        <f>'[30]70%'!O$500</f>
        <v>81</v>
      </c>
      <c r="N70" s="2">
        <f>'[30]70%'!P$500</f>
        <v>2</v>
      </c>
      <c r="O70" s="2">
        <f>'[30]70%'!Q$500</f>
        <v>37</v>
      </c>
      <c r="P70" s="2"/>
      <c r="Q70" s="2">
        <f>'[30]70%'!S$500</f>
        <v>0</v>
      </c>
      <c r="R70" s="2">
        <f>'[30]70%'!T$500</f>
        <v>2</v>
      </c>
      <c r="S70" s="2">
        <f>'[30]70%'!U$500</f>
        <v>2</v>
      </c>
      <c r="T70" s="2">
        <f>'[30]70%'!V$500</f>
        <v>0</v>
      </c>
      <c r="U70" s="2">
        <f>'[30]70%'!W$500</f>
        <v>0</v>
      </c>
      <c r="V70" s="2"/>
      <c r="W70" s="2"/>
      <c r="X70" s="2"/>
      <c r="Y70" s="2"/>
      <c r="Z70" s="2"/>
      <c r="AA70" s="2"/>
      <c r="AB70" s="2">
        <f>'[30]70%'!AD$500</f>
        <v>133</v>
      </c>
    </row>
    <row r="71" spans="1:28" ht="14.25" thickBot="1" x14ac:dyDescent="0.2">
      <c r="A71" s="1" t="s">
        <v>10</v>
      </c>
      <c r="B71" s="2">
        <f>'[31]70%'!D$500</f>
        <v>0</v>
      </c>
      <c r="C71" s="2"/>
      <c r="D71" s="2"/>
      <c r="E71" s="2">
        <f>'[31]70%'!G$500</f>
        <v>0</v>
      </c>
      <c r="F71" s="2">
        <f>'[31]70%'!H$500</f>
        <v>0</v>
      </c>
      <c r="G71" s="2">
        <f>'[31]70%'!I$500</f>
        <v>0</v>
      </c>
      <c r="H71" s="2">
        <f>'[31]70%'!J$500</f>
        <v>0</v>
      </c>
      <c r="I71" s="2">
        <f>'[31]70%'!K$500</f>
        <v>0</v>
      </c>
      <c r="J71" s="2">
        <f>'[31]70%'!L$500</f>
        <v>0</v>
      </c>
      <c r="K71" s="2">
        <f>'[31]70%'!M$500</f>
        <v>0</v>
      </c>
      <c r="L71" s="2">
        <f>'[31]70%'!N$500</f>
        <v>0</v>
      </c>
      <c r="M71" s="2">
        <f>'[31]70%'!O$500</f>
        <v>0</v>
      </c>
      <c r="N71" s="2">
        <f>'[31]70%'!P$500</f>
        <v>0</v>
      </c>
      <c r="O71" s="2">
        <f>'[31]70%'!Q$500</f>
        <v>0</v>
      </c>
      <c r="P71" s="2"/>
      <c r="Q71" s="2">
        <f>'[31]70%'!S$500</f>
        <v>0</v>
      </c>
      <c r="R71" s="2">
        <f>'[31]70%'!T$500</f>
        <v>0</v>
      </c>
      <c r="S71" s="2">
        <f>'[31]70%'!U$500</f>
        <v>0</v>
      </c>
      <c r="T71" s="2">
        <f>'[31]70%'!V$500</f>
        <v>0</v>
      </c>
      <c r="U71" s="2">
        <f>'[31]70%'!W$500</f>
        <v>0</v>
      </c>
      <c r="V71" s="2"/>
      <c r="W71" s="2"/>
      <c r="X71" s="2"/>
      <c r="Y71" s="2"/>
      <c r="Z71" s="2"/>
      <c r="AA71" s="2"/>
      <c r="AB71" s="2">
        <f>'[31]70%'!AD$500</f>
        <v>0</v>
      </c>
    </row>
    <row r="72" spans="1:28" ht="14.25" thickBot="1" x14ac:dyDescent="0.2">
      <c r="A72" s="1" t="s">
        <v>11</v>
      </c>
      <c r="B72" s="2">
        <f>'[32]70%'!D$500</f>
        <v>4</v>
      </c>
      <c r="C72" s="2"/>
      <c r="D72" s="2"/>
      <c r="E72" s="2">
        <f>'[32]70%'!G$500</f>
        <v>0</v>
      </c>
      <c r="F72" s="2">
        <f>'[32]70%'!H$500</f>
        <v>0</v>
      </c>
      <c r="G72" s="2">
        <f>'[32]70%'!I$500</f>
        <v>4</v>
      </c>
      <c r="H72" s="2">
        <f>'[32]70%'!J$500</f>
        <v>0</v>
      </c>
      <c r="I72" s="2">
        <f>'[32]70%'!K$500</f>
        <v>0</v>
      </c>
      <c r="J72" s="2">
        <f>'[32]70%'!L$500</f>
        <v>0</v>
      </c>
      <c r="K72" s="2">
        <f>'[32]70%'!M$500</f>
        <v>26</v>
      </c>
      <c r="L72" s="2">
        <f>'[32]70%'!N$500</f>
        <v>26</v>
      </c>
      <c r="M72" s="2">
        <f>'[32]70%'!O$500</f>
        <v>0</v>
      </c>
      <c r="N72" s="2">
        <f>'[32]70%'!P$500</f>
        <v>0</v>
      </c>
      <c r="O72" s="2">
        <f>'[32]70%'!Q$500</f>
        <v>0</v>
      </c>
      <c r="P72" s="2"/>
      <c r="Q72" s="2">
        <f>'[32]70%'!S$500</f>
        <v>0</v>
      </c>
      <c r="R72" s="2">
        <f>'[32]70%'!T$500</f>
        <v>0</v>
      </c>
      <c r="S72" s="2">
        <f>'[32]70%'!U$500</f>
        <v>0</v>
      </c>
      <c r="T72" s="2">
        <f>'[32]70%'!V$500</f>
        <v>0</v>
      </c>
      <c r="U72" s="2">
        <f>'[32]70%'!W$500</f>
        <v>0</v>
      </c>
      <c r="V72" s="2"/>
      <c r="W72" s="2"/>
      <c r="X72" s="2"/>
      <c r="Y72" s="2"/>
      <c r="Z72" s="2"/>
      <c r="AA72" s="2"/>
      <c r="AB72" s="2">
        <f>'[32]70%'!AD$500</f>
        <v>0</v>
      </c>
    </row>
    <row r="73" spans="1:28" ht="14.25" thickBot="1" x14ac:dyDescent="0.2">
      <c r="A73" s="1" t="s">
        <v>12</v>
      </c>
      <c r="B73" s="2">
        <f>'[33]70%'!D$500</f>
        <v>0</v>
      </c>
      <c r="C73" s="2"/>
      <c r="D73" s="2"/>
      <c r="E73" s="2">
        <f>'[33]70%'!G$500</f>
        <v>0</v>
      </c>
      <c r="F73" s="2">
        <f>'[33]70%'!H$500</f>
        <v>0</v>
      </c>
      <c r="G73" s="2">
        <f>'[33]70%'!I$500</f>
        <v>0</v>
      </c>
      <c r="H73" s="2">
        <f>'[33]70%'!J$500</f>
        <v>0</v>
      </c>
      <c r="I73" s="2">
        <f>'[33]70%'!K$500</f>
        <v>0</v>
      </c>
      <c r="J73" s="2">
        <f>'[33]70%'!L$500</f>
        <v>0</v>
      </c>
      <c r="K73" s="2">
        <f>'[33]70%'!M$500</f>
        <v>0</v>
      </c>
      <c r="L73" s="2">
        <f>'[33]70%'!N$500</f>
        <v>0</v>
      </c>
      <c r="M73" s="2">
        <f>'[33]70%'!O$500</f>
        <v>0</v>
      </c>
      <c r="N73" s="2">
        <f>'[33]70%'!P$500</f>
        <v>0</v>
      </c>
      <c r="O73" s="2">
        <f>'[33]70%'!Q$500</f>
        <v>0</v>
      </c>
      <c r="P73" s="2"/>
      <c r="Q73" s="2">
        <f>'[33]70%'!S$500</f>
        <v>0</v>
      </c>
      <c r="R73" s="2">
        <f>'[33]70%'!T$500</f>
        <v>0</v>
      </c>
      <c r="S73" s="2">
        <f>'[33]70%'!U$500</f>
        <v>0</v>
      </c>
      <c r="T73" s="2">
        <f>'[33]70%'!V$500</f>
        <v>0</v>
      </c>
      <c r="U73" s="2">
        <f>'[33]70%'!W$500</f>
        <v>0</v>
      </c>
      <c r="V73" s="2"/>
      <c r="W73" s="2"/>
      <c r="X73" s="2"/>
      <c r="Y73" s="2"/>
      <c r="Z73" s="2"/>
      <c r="AA73" s="2"/>
      <c r="AB73" s="2">
        <f>'[33]70%'!AD$500</f>
        <v>0</v>
      </c>
    </row>
    <row r="74" spans="1:28" ht="14.25" thickBot="1" x14ac:dyDescent="0.2">
      <c r="A74" s="3" t="s">
        <v>0</v>
      </c>
      <c r="B74" s="4">
        <f t="shared" ref="B74" si="34">SUM(B63:B73)</f>
        <v>64</v>
      </c>
      <c r="C74" s="4"/>
      <c r="D74" s="4"/>
      <c r="E74" s="4">
        <f>SUM(E63:E73)</f>
        <v>48</v>
      </c>
      <c r="F74" s="4">
        <f t="shared" ref="F74" si="35">SUM(F63:F73)</f>
        <v>40</v>
      </c>
      <c r="G74" s="4">
        <f t="shared" ref="G74" si="36">SUM(G63:G73)</f>
        <v>27</v>
      </c>
      <c r="H74" s="4">
        <f t="shared" ref="H74" si="37">SUM(H63:H73)</f>
        <v>31</v>
      </c>
      <c r="I74" s="4">
        <f t="shared" ref="I74" si="38">SUM(I63:I73)</f>
        <v>20</v>
      </c>
      <c r="J74" s="4">
        <f t="shared" ref="J74" si="39">SUM(J63:J73)</f>
        <v>311</v>
      </c>
      <c r="K74" s="4">
        <f t="shared" ref="K74" si="40">SUM(K63:K73)</f>
        <v>114</v>
      </c>
      <c r="L74" s="4">
        <f t="shared" ref="L74" si="41">SUM(L63:L73)</f>
        <v>217</v>
      </c>
      <c r="M74" s="4">
        <f t="shared" ref="M74" si="42">SUM(M63:M73)</f>
        <v>300</v>
      </c>
      <c r="N74" s="4">
        <f t="shared" ref="N74" si="43">SUM(N63:N73)</f>
        <v>75</v>
      </c>
      <c r="O74" s="4">
        <f t="shared" ref="O74" si="44">SUM(O63:O73)</f>
        <v>174</v>
      </c>
      <c r="P74" s="4"/>
      <c r="Q74" s="4">
        <f t="shared" ref="Q74" si="45">SUM(Q63:Q73)</f>
        <v>5</v>
      </c>
      <c r="R74" s="4">
        <f t="shared" ref="R74" si="46">SUM(R63:R73)</f>
        <v>15</v>
      </c>
      <c r="S74" s="4">
        <f t="shared" ref="S74:U74" si="47">SUM(S63:S73)</f>
        <v>15</v>
      </c>
      <c r="T74" s="4">
        <f t="shared" si="47"/>
        <v>0</v>
      </c>
      <c r="U74" s="4">
        <f t="shared" si="47"/>
        <v>0</v>
      </c>
      <c r="V74" s="4"/>
      <c r="W74" s="4"/>
      <c r="X74" s="4"/>
      <c r="Y74" s="4"/>
      <c r="Z74" s="4"/>
      <c r="AA74" s="4"/>
      <c r="AB74" s="4">
        <f t="shared" ref="AB74" si="48">SUM(AB63:AB73)</f>
        <v>697</v>
      </c>
    </row>
    <row r="81" spans="1:28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82"/>
    </row>
    <row r="82" spans="1:28" ht="27" x14ac:dyDescent="0.15">
      <c r="A82" s="108"/>
      <c r="B82" s="5" t="s">
        <v>13</v>
      </c>
      <c r="C82" s="5"/>
      <c r="D82" s="5"/>
      <c r="E82" s="7" t="s">
        <v>14</v>
      </c>
      <c r="F82" s="7" t="s">
        <v>15</v>
      </c>
      <c r="G82" s="7" t="s">
        <v>16</v>
      </c>
      <c r="H82" s="7" t="s">
        <v>17</v>
      </c>
      <c r="I82" s="7" t="s">
        <v>18</v>
      </c>
      <c r="J82" s="7" t="s">
        <v>20</v>
      </c>
      <c r="K82" s="7" t="s">
        <v>19</v>
      </c>
      <c r="L82" s="7" t="s">
        <v>21</v>
      </c>
      <c r="M82" s="7" t="s">
        <v>22</v>
      </c>
      <c r="N82" s="7" t="s">
        <v>23</v>
      </c>
      <c r="O82" s="7" t="s">
        <v>24</v>
      </c>
      <c r="P82" s="7"/>
      <c r="Q82" s="7" t="s">
        <v>25</v>
      </c>
      <c r="R82" s="7" t="s">
        <v>26</v>
      </c>
      <c r="S82" s="7" t="s">
        <v>133</v>
      </c>
      <c r="T82" s="73" t="s">
        <v>118</v>
      </c>
      <c r="U82" s="73" t="s">
        <v>119</v>
      </c>
      <c r="AB82" s="90" t="s">
        <v>149</v>
      </c>
    </row>
    <row r="83" spans="1:28" ht="14.25" thickBot="1" x14ac:dyDescent="0.2">
      <c r="A83" s="1" t="s">
        <v>2</v>
      </c>
      <c r="B83" s="2">
        <f>'[23]60%'!D$500</f>
        <v>1</v>
      </c>
      <c r="C83" s="2"/>
      <c r="D83" s="2"/>
      <c r="E83" s="2">
        <f>'[23]60%'!G$500</f>
        <v>1</v>
      </c>
      <c r="F83" s="2">
        <f>'[23]60%'!H$500</f>
        <v>1</v>
      </c>
      <c r="G83" s="2">
        <f>'[23]60%'!I$500</f>
        <v>0</v>
      </c>
      <c r="H83" s="2">
        <f>'[23]60%'!J$500</f>
        <v>1</v>
      </c>
      <c r="I83" s="2">
        <f>'[23]60%'!K$500</f>
        <v>0</v>
      </c>
      <c r="J83" s="2">
        <f>'[23]60%'!L$500</f>
        <v>1</v>
      </c>
      <c r="K83" s="2">
        <f>'[23]60%'!M$500</f>
        <v>0</v>
      </c>
      <c r="L83" s="2">
        <f>'[23]60%'!N$500</f>
        <v>1</v>
      </c>
      <c r="M83" s="2">
        <f>'[23]60%'!O$500</f>
        <v>1</v>
      </c>
      <c r="N83" s="2">
        <f>'[23]60%'!P$500</f>
        <v>0</v>
      </c>
      <c r="O83" s="2">
        <f>'[23]60%'!Q$500</f>
        <v>1</v>
      </c>
      <c r="P83" s="2"/>
      <c r="Q83" s="2">
        <f>'[23]60%'!S$500</f>
        <v>0</v>
      </c>
      <c r="R83" s="2">
        <f>'[23]60%'!T$500</f>
        <v>0</v>
      </c>
      <c r="S83" s="2">
        <f>'[23]60%'!U$500</f>
        <v>0</v>
      </c>
      <c r="T83" s="2">
        <f>'[23]60%'!V$500</f>
        <v>0</v>
      </c>
      <c r="U83" s="2">
        <f>'[23]60%'!W$500</f>
        <v>0</v>
      </c>
      <c r="V83" s="2"/>
      <c r="W83" s="2"/>
      <c r="X83" s="2"/>
      <c r="Y83" s="2"/>
      <c r="Z83" s="2"/>
      <c r="AA83" s="2"/>
      <c r="AB83" s="2">
        <f>'[23]60%'!AD$500</f>
        <v>3</v>
      </c>
    </row>
    <row r="84" spans="1:28" ht="14.25" thickBot="1" x14ac:dyDescent="0.2">
      <c r="A84" s="1" t="s">
        <v>3</v>
      </c>
      <c r="B84" s="2">
        <f>'[24]60%'!D$500</f>
        <v>23</v>
      </c>
      <c r="C84" s="2"/>
      <c r="D84" s="2"/>
      <c r="E84" s="2">
        <f>'[24]60%'!G$500</f>
        <v>18</v>
      </c>
      <c r="F84" s="2">
        <f>'[24]60%'!H$500</f>
        <v>18</v>
      </c>
      <c r="G84" s="2">
        <f>'[24]60%'!I$500</f>
        <v>7</v>
      </c>
      <c r="H84" s="2">
        <f>'[24]60%'!J$500</f>
        <v>13</v>
      </c>
      <c r="I84" s="2">
        <f>'[24]60%'!K$500</f>
        <v>7</v>
      </c>
      <c r="J84" s="2">
        <f>'[24]60%'!L$500</f>
        <v>112</v>
      </c>
      <c r="K84" s="2">
        <f>'[24]60%'!M$500</f>
        <v>68</v>
      </c>
      <c r="L84" s="2">
        <f>'[24]60%'!N$500</f>
        <v>136</v>
      </c>
      <c r="M84" s="2">
        <f>'[24]60%'!O$500</f>
        <v>107</v>
      </c>
      <c r="N84" s="2">
        <f>'[24]60%'!P$500</f>
        <v>68</v>
      </c>
      <c r="O84" s="2">
        <f>'[24]60%'!Q$500</f>
        <v>131</v>
      </c>
      <c r="P84" s="2"/>
      <c r="Q84" s="2">
        <f>'[24]60%'!S$500</f>
        <v>0</v>
      </c>
      <c r="R84" s="2">
        <f>'[24]60%'!T$500</f>
        <v>1</v>
      </c>
      <c r="S84" s="2">
        <f>'[24]60%'!U$500</f>
        <v>1</v>
      </c>
      <c r="T84" s="2">
        <f>'[24]60%'!V$500</f>
        <v>0</v>
      </c>
      <c r="U84" s="2">
        <f>'[24]60%'!W$500</f>
        <v>0</v>
      </c>
      <c r="V84" s="2"/>
      <c r="W84" s="2"/>
      <c r="X84" s="2"/>
      <c r="Y84" s="2"/>
      <c r="Z84" s="2"/>
      <c r="AA84" s="2"/>
      <c r="AB84" s="2">
        <f>'[24]60%'!AD$500</f>
        <v>366</v>
      </c>
    </row>
    <row r="85" spans="1:28" ht="14.25" thickBot="1" x14ac:dyDescent="0.2">
      <c r="A85" s="1" t="s">
        <v>4</v>
      </c>
      <c r="B85" s="2">
        <f>'[25]60%'!D$500</f>
        <v>0</v>
      </c>
      <c r="C85" s="2"/>
      <c r="D85" s="2"/>
      <c r="E85" s="2">
        <f>'[25]60%'!G$500</f>
        <v>0</v>
      </c>
      <c r="F85" s="2">
        <f>'[25]60%'!H$500</f>
        <v>0</v>
      </c>
      <c r="G85" s="2">
        <f>'[25]60%'!I$500</f>
        <v>0</v>
      </c>
      <c r="H85" s="2">
        <f>'[25]60%'!J$500</f>
        <v>0</v>
      </c>
      <c r="I85" s="2">
        <f>'[25]60%'!K$500</f>
        <v>0</v>
      </c>
      <c r="J85" s="2">
        <f>'[25]60%'!L$500</f>
        <v>0</v>
      </c>
      <c r="K85" s="2">
        <f>'[25]60%'!M$500</f>
        <v>0</v>
      </c>
      <c r="L85" s="2">
        <f>'[25]60%'!N$500</f>
        <v>0</v>
      </c>
      <c r="M85" s="2">
        <f>'[25]60%'!O$500</f>
        <v>0</v>
      </c>
      <c r="N85" s="2">
        <f>'[25]60%'!P$500</f>
        <v>0</v>
      </c>
      <c r="O85" s="2">
        <f>'[25]60%'!Q$500</f>
        <v>0</v>
      </c>
      <c r="P85" s="2"/>
      <c r="Q85" s="2">
        <f>'[25]60%'!S$500</f>
        <v>0</v>
      </c>
      <c r="R85" s="2">
        <f>'[25]60%'!T$500</f>
        <v>0</v>
      </c>
      <c r="S85" s="2">
        <f>'[25]60%'!U$500</f>
        <v>0</v>
      </c>
      <c r="T85" s="2">
        <f>'[25]60%'!V$500</f>
        <v>0</v>
      </c>
      <c r="U85" s="2">
        <f>'[25]60%'!W$500</f>
        <v>0</v>
      </c>
      <c r="V85" s="2"/>
      <c r="W85" s="2"/>
      <c r="X85" s="2"/>
      <c r="Y85" s="2"/>
      <c r="Z85" s="2"/>
      <c r="AA85" s="2"/>
      <c r="AB85" s="2">
        <f>'[25]60%'!AD$500</f>
        <v>0</v>
      </c>
    </row>
    <row r="86" spans="1:28" ht="14.25" thickBot="1" x14ac:dyDescent="0.2">
      <c r="A86" s="1" t="s">
        <v>5</v>
      </c>
      <c r="B86" s="2">
        <f>'[26]60%'!D$500</f>
        <v>39</v>
      </c>
      <c r="C86" s="2"/>
      <c r="D86" s="2"/>
      <c r="E86" s="2">
        <f>'[26]60%'!G$500</f>
        <v>13</v>
      </c>
      <c r="F86" s="2">
        <f>'[26]60%'!H$500</f>
        <v>24</v>
      </c>
      <c r="G86" s="2">
        <f>'[26]60%'!I$500</f>
        <v>15</v>
      </c>
      <c r="H86" s="2">
        <f>'[26]60%'!J$500</f>
        <v>1</v>
      </c>
      <c r="I86" s="2">
        <f>'[26]60%'!K$500</f>
        <v>12</v>
      </c>
      <c r="J86" s="2">
        <f>'[26]60%'!L$500</f>
        <v>46</v>
      </c>
      <c r="K86" s="2">
        <f>'[26]60%'!M$500</f>
        <v>36</v>
      </c>
      <c r="L86" s="2">
        <f>'[26]60%'!N$500</f>
        <v>72</v>
      </c>
      <c r="M86" s="2">
        <f>'[26]60%'!O$500</f>
        <v>0</v>
      </c>
      <c r="N86" s="2">
        <f>'[26]60%'!P$500</f>
        <v>32</v>
      </c>
      <c r="O86" s="2">
        <f>'[26]60%'!Q$500</f>
        <v>28</v>
      </c>
      <c r="P86" s="2"/>
      <c r="Q86" s="2">
        <f>'[26]60%'!S$500</f>
        <v>1</v>
      </c>
      <c r="R86" s="2">
        <f>'[26]60%'!T$500</f>
        <v>3</v>
      </c>
      <c r="S86" s="2">
        <f>'[26]60%'!U$500</f>
        <v>3</v>
      </c>
      <c r="T86" s="2">
        <f>'[26]60%'!V$500</f>
        <v>0</v>
      </c>
      <c r="U86" s="2">
        <f>'[26]60%'!W$500</f>
        <v>0</v>
      </c>
      <c r="V86" s="2"/>
      <c r="W86" s="2"/>
      <c r="X86" s="2"/>
      <c r="Y86" s="2"/>
      <c r="Z86" s="2"/>
      <c r="AA86" s="2"/>
      <c r="AB86" s="2">
        <f>'[26]60%'!AD$500</f>
        <v>81</v>
      </c>
    </row>
    <row r="87" spans="1:28" ht="14.25" thickBot="1" x14ac:dyDescent="0.2">
      <c r="A87" s="1" t="s">
        <v>6</v>
      </c>
      <c r="B87" s="2">
        <f>'[27]60%'!D$500</f>
        <v>0</v>
      </c>
      <c r="C87" s="2"/>
      <c r="D87" s="2"/>
      <c r="E87" s="2">
        <f>'[27]60%'!G$500</f>
        <v>0</v>
      </c>
      <c r="F87" s="2">
        <f>'[27]60%'!H$500</f>
        <v>0</v>
      </c>
      <c r="G87" s="2">
        <f>'[27]60%'!I$500</f>
        <v>0</v>
      </c>
      <c r="H87" s="2">
        <f>'[27]60%'!J$500</f>
        <v>0</v>
      </c>
      <c r="I87" s="2">
        <f>'[27]60%'!K$500</f>
        <v>0</v>
      </c>
      <c r="J87" s="2">
        <f>'[27]60%'!L$500</f>
        <v>0</v>
      </c>
      <c r="K87" s="2">
        <f>'[27]60%'!M$500</f>
        <v>0</v>
      </c>
      <c r="L87" s="2">
        <f>'[27]60%'!N$500</f>
        <v>0</v>
      </c>
      <c r="M87" s="2">
        <f>'[27]60%'!O$500</f>
        <v>0</v>
      </c>
      <c r="N87" s="2">
        <f>'[27]60%'!P$500</f>
        <v>0</v>
      </c>
      <c r="O87" s="2">
        <f>'[27]60%'!Q$500</f>
        <v>0</v>
      </c>
      <c r="P87" s="2"/>
      <c r="Q87" s="2">
        <f>'[27]60%'!S$500</f>
        <v>0</v>
      </c>
      <c r="R87" s="2">
        <f>'[27]60%'!T$500</f>
        <v>0</v>
      </c>
      <c r="S87" s="2">
        <f>'[27]60%'!U$500</f>
        <v>0</v>
      </c>
      <c r="T87" s="2">
        <f>'[27]60%'!V$500</f>
        <v>0</v>
      </c>
      <c r="U87" s="2">
        <f>'[27]60%'!W$500</f>
        <v>0</v>
      </c>
      <c r="V87" s="2"/>
      <c r="W87" s="2"/>
      <c r="X87" s="2"/>
      <c r="Y87" s="2"/>
      <c r="Z87" s="2"/>
      <c r="AA87" s="2"/>
      <c r="AB87" s="2">
        <f>'[27]60%'!AD$500</f>
        <v>0</v>
      </c>
    </row>
    <row r="88" spans="1:28" ht="14.25" thickBot="1" x14ac:dyDescent="0.2">
      <c r="A88" s="1" t="s">
        <v>7</v>
      </c>
      <c r="B88" s="2">
        <f>'[28]60%'!D$500</f>
        <v>207</v>
      </c>
      <c r="C88" s="2"/>
      <c r="D88" s="2"/>
      <c r="E88" s="2">
        <f>'[28]60%'!G$500</f>
        <v>9</v>
      </c>
      <c r="F88" s="2">
        <f>'[28]60%'!H$500</f>
        <v>15</v>
      </c>
      <c r="G88" s="2">
        <f>'[28]60%'!I$500</f>
        <v>193</v>
      </c>
      <c r="H88" s="2">
        <f>'[28]60%'!J$500</f>
        <v>7</v>
      </c>
      <c r="I88" s="2">
        <f>'[28]60%'!K$500</f>
        <v>3</v>
      </c>
      <c r="J88" s="2">
        <f>'[28]60%'!L$500</f>
        <v>36</v>
      </c>
      <c r="K88" s="2">
        <f>'[28]60%'!M$500</f>
        <v>217</v>
      </c>
      <c r="L88" s="2">
        <f>'[28]60%'!N$500</f>
        <v>258</v>
      </c>
      <c r="M88" s="2">
        <f>'[28]60%'!O$500</f>
        <v>19</v>
      </c>
      <c r="N88" s="2">
        <f>'[28]60%'!P$500</f>
        <v>27</v>
      </c>
      <c r="O88" s="2">
        <f>'[28]60%'!Q$500</f>
        <v>51</v>
      </c>
      <c r="P88" s="2"/>
      <c r="Q88" s="2">
        <f>'[28]60%'!S$500</f>
        <v>0</v>
      </c>
      <c r="R88" s="2">
        <f>'[28]60%'!T$500</f>
        <v>7</v>
      </c>
      <c r="S88" s="2">
        <f>'[28]60%'!U$500</f>
        <v>7</v>
      </c>
      <c r="T88" s="2">
        <f>'[28]60%'!V$500</f>
        <v>0</v>
      </c>
      <c r="U88" s="2">
        <f>'[28]60%'!W$500</f>
        <v>0</v>
      </c>
      <c r="V88" s="2"/>
      <c r="W88" s="2"/>
      <c r="X88" s="2"/>
      <c r="Y88" s="2"/>
      <c r="Z88" s="2"/>
      <c r="AA88" s="2"/>
      <c r="AB88" s="2">
        <f>'[28]60%'!AD$500</f>
        <v>145</v>
      </c>
    </row>
    <row r="89" spans="1:28" ht="14.25" thickBot="1" x14ac:dyDescent="0.2">
      <c r="A89" s="1" t="s">
        <v>8</v>
      </c>
      <c r="B89" s="2">
        <f>'[29]60%'!D$500</f>
        <v>7</v>
      </c>
      <c r="C89" s="2"/>
      <c r="D89" s="2"/>
      <c r="E89" s="2">
        <f>'[29]60%'!G$500</f>
        <v>1</v>
      </c>
      <c r="F89" s="2">
        <f>'[29]60%'!H$500</f>
        <v>5</v>
      </c>
      <c r="G89" s="2">
        <f>'[29]60%'!I$500</f>
        <v>2</v>
      </c>
      <c r="H89" s="2">
        <f>'[29]60%'!J$500</f>
        <v>0</v>
      </c>
      <c r="I89" s="2">
        <f>'[29]60%'!K$500</f>
        <v>1</v>
      </c>
      <c r="J89" s="2">
        <f>'[29]60%'!L$500</f>
        <v>12</v>
      </c>
      <c r="K89" s="2">
        <f>'[29]60%'!M$500</f>
        <v>3</v>
      </c>
      <c r="L89" s="2">
        <f>'[29]60%'!N$500</f>
        <v>13</v>
      </c>
      <c r="M89" s="2">
        <f>'[29]60%'!O$500</f>
        <v>0</v>
      </c>
      <c r="N89" s="2">
        <f>'[29]60%'!P$500</f>
        <v>0</v>
      </c>
      <c r="O89" s="2">
        <f>'[29]60%'!Q$500</f>
        <v>0</v>
      </c>
      <c r="P89" s="2"/>
      <c r="Q89" s="2">
        <f>'[29]60%'!S$500</f>
        <v>1</v>
      </c>
      <c r="R89" s="2">
        <f>'[29]60%'!T$500</f>
        <v>0</v>
      </c>
      <c r="S89" s="2">
        <f>'[29]60%'!U$500</f>
        <v>0</v>
      </c>
      <c r="T89" s="2">
        <f>'[29]60%'!V$500</f>
        <v>0</v>
      </c>
      <c r="U89" s="2">
        <f>'[29]60%'!W$500</f>
        <v>0</v>
      </c>
      <c r="V89" s="2"/>
      <c r="W89" s="2"/>
      <c r="X89" s="2"/>
      <c r="Y89" s="2"/>
      <c r="Z89" s="2"/>
      <c r="AA89" s="2"/>
      <c r="AB89" s="2">
        <f>'[29]60%'!AD$500</f>
        <v>3</v>
      </c>
    </row>
    <row r="90" spans="1:28" ht="14.25" thickBot="1" x14ac:dyDescent="0.2">
      <c r="A90" s="1" t="s">
        <v>9</v>
      </c>
      <c r="B90" s="2">
        <f>'[30]60%'!D$500</f>
        <v>34</v>
      </c>
      <c r="C90" s="2"/>
      <c r="D90" s="2"/>
      <c r="E90" s="2">
        <f>'[30]60%'!G$500</f>
        <v>19</v>
      </c>
      <c r="F90" s="2">
        <f>'[30]60%'!H$500</f>
        <v>18</v>
      </c>
      <c r="G90" s="2">
        <f>'[30]60%'!I$500</f>
        <v>19</v>
      </c>
      <c r="H90" s="2">
        <f>'[30]60%'!J$500</f>
        <v>6</v>
      </c>
      <c r="I90" s="2">
        <f>'[30]60%'!K$500</f>
        <v>13</v>
      </c>
      <c r="J90" s="2">
        <f>'[30]60%'!L$500</f>
        <v>97</v>
      </c>
      <c r="K90" s="2">
        <f>'[30]60%'!M$500</f>
        <v>49</v>
      </c>
      <c r="L90" s="2">
        <f>'[30]60%'!N$500</f>
        <v>87</v>
      </c>
      <c r="M90" s="2">
        <f>'[30]60%'!O$500</f>
        <v>77</v>
      </c>
      <c r="N90" s="2">
        <f>'[30]60%'!P$500</f>
        <v>35</v>
      </c>
      <c r="O90" s="2">
        <f>'[30]60%'!Q$500</f>
        <v>67</v>
      </c>
      <c r="P90" s="2"/>
      <c r="Q90" s="2">
        <f>'[30]60%'!S$500</f>
        <v>0</v>
      </c>
      <c r="R90" s="2">
        <f>'[30]60%'!T$500</f>
        <v>4</v>
      </c>
      <c r="S90" s="2">
        <f>'[30]60%'!U$500</f>
        <v>6</v>
      </c>
      <c r="T90" s="2">
        <f>'[30]60%'!V$500</f>
        <v>0</v>
      </c>
      <c r="U90" s="2">
        <f>'[30]60%'!W$500</f>
        <v>0</v>
      </c>
      <c r="V90" s="2"/>
      <c r="W90" s="2"/>
      <c r="X90" s="2"/>
      <c r="Y90" s="2"/>
      <c r="Z90" s="2"/>
      <c r="AA90" s="2"/>
      <c r="AB90" s="2">
        <f>'[30]60%'!AD$500</f>
        <v>196</v>
      </c>
    </row>
    <row r="91" spans="1:28" ht="14.25" thickBot="1" x14ac:dyDescent="0.2">
      <c r="A91" s="1" t="s">
        <v>10</v>
      </c>
      <c r="B91" s="2">
        <f>'[31]60%'!D$500</f>
        <v>0</v>
      </c>
      <c r="C91" s="2"/>
      <c r="D91" s="2"/>
      <c r="E91" s="2">
        <f>'[31]60%'!G$500</f>
        <v>0</v>
      </c>
      <c r="F91" s="2">
        <f>'[31]60%'!H$500</f>
        <v>0</v>
      </c>
      <c r="G91" s="2">
        <f>'[31]60%'!I$500</f>
        <v>0</v>
      </c>
      <c r="H91" s="2">
        <f>'[31]60%'!J$500</f>
        <v>0</v>
      </c>
      <c r="I91" s="2">
        <f>'[31]60%'!K$500</f>
        <v>0</v>
      </c>
      <c r="J91" s="2">
        <f>'[31]60%'!L$500</f>
        <v>0</v>
      </c>
      <c r="K91" s="2">
        <f>'[31]60%'!M$500</f>
        <v>0</v>
      </c>
      <c r="L91" s="2">
        <f>'[31]60%'!N$500</f>
        <v>0</v>
      </c>
      <c r="M91" s="2">
        <f>'[31]60%'!O$500</f>
        <v>0</v>
      </c>
      <c r="N91" s="2">
        <f>'[31]60%'!P$500</f>
        <v>0</v>
      </c>
      <c r="O91" s="2">
        <f>'[31]60%'!Q$500</f>
        <v>0</v>
      </c>
      <c r="P91" s="2"/>
      <c r="Q91" s="2">
        <f>'[31]60%'!S$500</f>
        <v>0</v>
      </c>
      <c r="R91" s="2">
        <f>'[31]60%'!T$500</f>
        <v>0</v>
      </c>
      <c r="S91" s="2">
        <f>'[31]60%'!U$500</f>
        <v>0</v>
      </c>
      <c r="T91" s="2">
        <f>'[31]60%'!V$500</f>
        <v>0</v>
      </c>
      <c r="U91" s="2">
        <f>'[31]60%'!W$500</f>
        <v>0</v>
      </c>
      <c r="V91" s="2"/>
      <c r="W91" s="2"/>
      <c r="X91" s="2"/>
      <c r="Y91" s="2"/>
      <c r="Z91" s="2"/>
      <c r="AA91" s="2"/>
      <c r="AB91" s="2">
        <f>'[31]60%'!AD$500</f>
        <v>0</v>
      </c>
    </row>
    <row r="92" spans="1:28" ht="14.25" thickBot="1" x14ac:dyDescent="0.2">
      <c r="A92" s="1" t="s">
        <v>11</v>
      </c>
      <c r="B92" s="2">
        <f>'[32]60%'!D$500</f>
        <v>9</v>
      </c>
      <c r="C92" s="2"/>
      <c r="D92" s="2"/>
      <c r="E92" s="2">
        <f>'[32]60%'!G$500</f>
        <v>4</v>
      </c>
      <c r="F92" s="2">
        <f>'[32]60%'!H$500</f>
        <v>2</v>
      </c>
      <c r="G92" s="2">
        <f>'[32]60%'!I$500</f>
        <v>7</v>
      </c>
      <c r="H92" s="2">
        <f>'[32]60%'!J$500</f>
        <v>2</v>
      </c>
      <c r="I92" s="2">
        <f>'[32]60%'!K$500</f>
        <v>2</v>
      </c>
      <c r="J92" s="2">
        <f>'[32]60%'!L$500</f>
        <v>3</v>
      </c>
      <c r="K92" s="2">
        <f>'[32]60%'!M$500</f>
        <v>30</v>
      </c>
      <c r="L92" s="2">
        <f>'[32]60%'!N$500</f>
        <v>33</v>
      </c>
      <c r="M92" s="2">
        <f>'[32]60%'!O$500</f>
        <v>3</v>
      </c>
      <c r="N92" s="2">
        <f>'[32]60%'!P$500</f>
        <v>2</v>
      </c>
      <c r="O92" s="2">
        <f>'[32]60%'!Q$500</f>
        <v>5</v>
      </c>
      <c r="P92" s="2"/>
      <c r="Q92" s="2">
        <f>'[32]60%'!S$500</f>
        <v>0</v>
      </c>
      <c r="R92" s="2">
        <f>'[32]60%'!T$500</f>
        <v>0</v>
      </c>
      <c r="S92" s="2">
        <f>'[32]60%'!U$500</f>
        <v>0</v>
      </c>
      <c r="T92" s="2">
        <f>'[32]60%'!V$500</f>
        <v>0</v>
      </c>
      <c r="U92" s="2">
        <f>'[32]60%'!W$500</f>
        <v>0</v>
      </c>
      <c r="V92" s="2"/>
      <c r="W92" s="2"/>
      <c r="X92" s="2"/>
      <c r="Y92" s="2"/>
      <c r="Z92" s="2"/>
      <c r="AA92" s="2"/>
      <c r="AB92" s="2">
        <f>'[32]60%'!AD$500</f>
        <v>15</v>
      </c>
    </row>
    <row r="93" spans="1:28" ht="14.25" thickBot="1" x14ac:dyDescent="0.2">
      <c r="A93" s="1" t="s">
        <v>12</v>
      </c>
      <c r="B93" s="2">
        <f>'[33]60%'!D$500</f>
        <v>0</v>
      </c>
      <c r="C93" s="2"/>
      <c r="D93" s="2"/>
      <c r="E93" s="2">
        <f>'[33]60%'!G$500</f>
        <v>0</v>
      </c>
      <c r="F93" s="2">
        <f>'[33]60%'!H$500</f>
        <v>0</v>
      </c>
      <c r="G93" s="2">
        <f>'[33]60%'!I$500</f>
        <v>0</v>
      </c>
      <c r="H93" s="2">
        <f>'[33]60%'!J$500</f>
        <v>0</v>
      </c>
      <c r="I93" s="2">
        <f>'[33]60%'!K$500</f>
        <v>0</v>
      </c>
      <c r="J93" s="2">
        <f>'[33]60%'!L$500</f>
        <v>0</v>
      </c>
      <c r="K93" s="2">
        <f>'[33]60%'!M$500</f>
        <v>0</v>
      </c>
      <c r="L93" s="2">
        <f>'[33]60%'!N$500</f>
        <v>0</v>
      </c>
      <c r="M93" s="2">
        <f>'[33]60%'!O$500</f>
        <v>0</v>
      </c>
      <c r="N93" s="2">
        <f>'[33]60%'!P$500</f>
        <v>0</v>
      </c>
      <c r="O93" s="2">
        <f>'[33]60%'!Q$500</f>
        <v>0</v>
      </c>
      <c r="P93" s="2"/>
      <c r="Q93" s="2">
        <f>'[33]60%'!S$500</f>
        <v>0</v>
      </c>
      <c r="R93" s="2">
        <f>'[33]60%'!T$500</f>
        <v>0</v>
      </c>
      <c r="S93" s="2">
        <f>'[33]60%'!U$500</f>
        <v>0</v>
      </c>
      <c r="T93" s="2">
        <f>'[33]60%'!V$500</f>
        <v>0</v>
      </c>
      <c r="U93" s="2">
        <f>'[33]60%'!W$500</f>
        <v>0</v>
      </c>
      <c r="V93" s="2"/>
      <c r="W93" s="2"/>
      <c r="X93" s="2"/>
      <c r="Y93" s="2"/>
      <c r="Z93" s="2"/>
      <c r="AA93" s="2"/>
      <c r="AB93" s="2">
        <f>'[33]60%'!AD$500</f>
        <v>0</v>
      </c>
    </row>
    <row r="94" spans="1:28" ht="14.25" thickBot="1" x14ac:dyDescent="0.2">
      <c r="A94" s="3" t="s">
        <v>0</v>
      </c>
      <c r="B94" s="4">
        <f t="shared" ref="B94" si="49">SUM(B83:B93)</f>
        <v>320</v>
      </c>
      <c r="C94" s="4"/>
      <c r="D94" s="4"/>
      <c r="E94" s="4">
        <f>SUM(E83:E93)</f>
        <v>65</v>
      </c>
      <c r="F94" s="4">
        <f t="shared" ref="F94" si="50">SUM(F83:F93)</f>
        <v>83</v>
      </c>
      <c r="G94" s="4">
        <f t="shared" ref="G94" si="51">SUM(G83:G93)</f>
        <v>243</v>
      </c>
      <c r="H94" s="4">
        <f t="shared" ref="H94" si="52">SUM(H83:H93)</f>
        <v>30</v>
      </c>
      <c r="I94" s="4">
        <f t="shared" ref="I94" si="53">SUM(I83:I93)</f>
        <v>38</v>
      </c>
      <c r="J94" s="4">
        <f t="shared" ref="J94" si="54">SUM(J83:J93)</f>
        <v>307</v>
      </c>
      <c r="K94" s="4">
        <f t="shared" ref="K94" si="55">SUM(K83:K93)</f>
        <v>403</v>
      </c>
      <c r="L94" s="4">
        <f t="shared" ref="L94" si="56">SUM(L83:L93)</f>
        <v>600</v>
      </c>
      <c r="M94" s="4">
        <f t="shared" ref="M94" si="57">SUM(M83:M93)</f>
        <v>207</v>
      </c>
      <c r="N94" s="4">
        <f t="shared" ref="N94" si="58">SUM(N83:N93)</f>
        <v>164</v>
      </c>
      <c r="O94" s="4">
        <f t="shared" ref="O94" si="59">SUM(O83:O93)</f>
        <v>283</v>
      </c>
      <c r="P94" s="4"/>
      <c r="Q94" s="4">
        <f t="shared" ref="Q94" si="60">SUM(Q83:Q93)</f>
        <v>2</v>
      </c>
      <c r="R94" s="4">
        <f t="shared" ref="R94" si="61">SUM(R83:R93)</f>
        <v>15</v>
      </c>
      <c r="S94" s="4">
        <f t="shared" ref="S94:U94" si="62">SUM(S83:S93)</f>
        <v>17</v>
      </c>
      <c r="T94" s="4">
        <f t="shared" si="62"/>
        <v>0</v>
      </c>
      <c r="U94" s="4">
        <f t="shared" si="62"/>
        <v>0</v>
      </c>
      <c r="V94" s="4"/>
      <c r="W94" s="4"/>
      <c r="X94" s="4"/>
      <c r="Y94" s="4"/>
      <c r="Z94" s="4"/>
      <c r="AA94" s="4"/>
      <c r="AB94" s="4">
        <f t="shared" ref="AB94" si="63">SUM(AB83:AB93)</f>
        <v>809</v>
      </c>
    </row>
    <row r="101" spans="1:28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82"/>
    </row>
    <row r="102" spans="1:28" ht="27" x14ac:dyDescent="0.15">
      <c r="A102" s="108"/>
      <c r="B102" s="5" t="s">
        <v>13</v>
      </c>
      <c r="C102" s="5"/>
      <c r="D102" s="5"/>
      <c r="E102" s="7" t="s">
        <v>14</v>
      </c>
      <c r="F102" s="7" t="s">
        <v>15</v>
      </c>
      <c r="G102" s="7" t="s">
        <v>16</v>
      </c>
      <c r="H102" s="7" t="s">
        <v>17</v>
      </c>
      <c r="I102" s="7" t="s">
        <v>18</v>
      </c>
      <c r="J102" s="7" t="s">
        <v>20</v>
      </c>
      <c r="K102" s="7" t="s">
        <v>19</v>
      </c>
      <c r="L102" s="7" t="s">
        <v>21</v>
      </c>
      <c r="M102" s="7" t="s">
        <v>22</v>
      </c>
      <c r="N102" s="7" t="s">
        <v>23</v>
      </c>
      <c r="O102" s="7" t="s">
        <v>24</v>
      </c>
      <c r="P102" s="7"/>
      <c r="Q102" s="7" t="s">
        <v>25</v>
      </c>
      <c r="R102" s="7" t="s">
        <v>26</v>
      </c>
      <c r="S102" s="7" t="s">
        <v>133</v>
      </c>
      <c r="T102" s="73" t="s">
        <v>118</v>
      </c>
      <c r="U102" s="73" t="s">
        <v>119</v>
      </c>
      <c r="AB102" s="90" t="s">
        <v>149</v>
      </c>
    </row>
    <row r="103" spans="1:28" ht="14.25" thickBot="1" x14ac:dyDescent="0.2">
      <c r="A103" s="1" t="s">
        <v>2</v>
      </c>
      <c r="B103" s="2">
        <f>'[23]50%'!D$500</f>
        <v>0</v>
      </c>
      <c r="C103" s="2"/>
      <c r="D103" s="2"/>
      <c r="E103" s="2">
        <f>'[23]50%'!G$500</f>
        <v>0</v>
      </c>
      <c r="F103" s="2">
        <f>'[23]50%'!H$500</f>
        <v>0</v>
      </c>
      <c r="G103" s="2">
        <f>'[23]50%'!I$500</f>
        <v>0</v>
      </c>
      <c r="H103" s="2">
        <f>'[23]50%'!J$500</f>
        <v>0</v>
      </c>
      <c r="I103" s="2">
        <f>'[23]50%'!K$500</f>
        <v>0</v>
      </c>
      <c r="J103" s="2">
        <f>'[23]50%'!L$500</f>
        <v>0</v>
      </c>
      <c r="K103" s="2">
        <f>'[23]50%'!M$500</f>
        <v>0</v>
      </c>
      <c r="L103" s="2">
        <f>'[23]50%'!N$500</f>
        <v>0</v>
      </c>
      <c r="M103" s="2">
        <f>'[23]50%'!O$500</f>
        <v>0</v>
      </c>
      <c r="N103" s="2">
        <f>'[23]50%'!P$500</f>
        <v>0</v>
      </c>
      <c r="O103" s="2">
        <f>'[23]50%'!Q$500</f>
        <v>0</v>
      </c>
      <c r="P103" s="2"/>
      <c r="Q103" s="2">
        <f>'[23]50%'!S$500</f>
        <v>0</v>
      </c>
      <c r="R103" s="2">
        <f>'[23]50%'!T$500</f>
        <v>0</v>
      </c>
      <c r="S103" s="2">
        <f>'[23]50%'!U$500</f>
        <v>0</v>
      </c>
      <c r="T103" s="2">
        <f>'[23]50%'!V$500</f>
        <v>0</v>
      </c>
      <c r="U103" s="2">
        <f>'[23]50%'!W$500</f>
        <v>0</v>
      </c>
      <c r="V103" s="2"/>
      <c r="W103" s="2"/>
      <c r="X103" s="2"/>
      <c r="Y103" s="2"/>
      <c r="Z103" s="2"/>
      <c r="AA103" s="2"/>
      <c r="AB103" s="2">
        <f>'[23]50%'!AD$500</f>
        <v>0</v>
      </c>
    </row>
    <row r="104" spans="1:28" ht="14.25" thickBot="1" x14ac:dyDescent="0.2">
      <c r="A104" s="1" t="s">
        <v>3</v>
      </c>
      <c r="B104" s="2">
        <f>'[24]50%'!D$500</f>
        <v>67</v>
      </c>
      <c r="C104" s="2"/>
      <c r="D104" s="2"/>
      <c r="E104" s="2">
        <f>'[24]50%'!G$500</f>
        <v>9</v>
      </c>
      <c r="F104" s="2">
        <f>'[24]50%'!H$500</f>
        <v>66</v>
      </c>
      <c r="G104" s="2">
        <f>'[24]50%'!I$500</f>
        <v>1</v>
      </c>
      <c r="H104" s="2">
        <f>'[24]50%'!J$500</f>
        <v>8</v>
      </c>
      <c r="I104" s="2">
        <f>'[24]50%'!K$500</f>
        <v>1</v>
      </c>
      <c r="J104" s="2">
        <f>'[24]50%'!L$500</f>
        <v>123</v>
      </c>
      <c r="K104" s="2">
        <f>'[24]50%'!M$500</f>
        <v>4</v>
      </c>
      <c r="L104" s="2">
        <f>'[24]50%'!N$500</f>
        <v>104</v>
      </c>
      <c r="M104" s="2">
        <f>'[24]50%'!O$500</f>
        <v>59</v>
      </c>
      <c r="N104" s="2">
        <f>'[24]50%'!P$500</f>
        <v>4</v>
      </c>
      <c r="O104" s="2">
        <f>'[24]50%'!Q$500</f>
        <v>40</v>
      </c>
      <c r="P104" s="2"/>
      <c r="Q104" s="2">
        <f>'[24]50%'!S$500</f>
        <v>0</v>
      </c>
      <c r="R104" s="2">
        <f>'[24]50%'!T$500</f>
        <v>0</v>
      </c>
      <c r="S104" s="2">
        <f>'[24]50%'!U$500</f>
        <v>0</v>
      </c>
      <c r="T104" s="2">
        <f>'[24]50%'!V$500</f>
        <v>0</v>
      </c>
      <c r="U104" s="2">
        <f>'[24]50%'!W$500</f>
        <v>0</v>
      </c>
      <c r="V104" s="2"/>
      <c r="W104" s="2"/>
      <c r="X104" s="2"/>
      <c r="Y104" s="2"/>
      <c r="Z104" s="2"/>
      <c r="AA104" s="2"/>
      <c r="AB104" s="2">
        <f>'[24]50%'!AD$500</f>
        <v>90</v>
      </c>
    </row>
    <row r="105" spans="1:28" ht="14.25" thickBot="1" x14ac:dyDescent="0.2">
      <c r="A105" s="1" t="s">
        <v>4</v>
      </c>
      <c r="B105" s="2">
        <f>'[25]50%'!D$500</f>
        <v>0</v>
      </c>
      <c r="C105" s="2"/>
      <c r="D105" s="2"/>
      <c r="E105" s="2">
        <f>'[25]50%'!G$500</f>
        <v>0</v>
      </c>
      <c r="F105" s="2">
        <f>'[25]50%'!H$500</f>
        <v>0</v>
      </c>
      <c r="G105" s="2">
        <f>'[25]50%'!I$500</f>
        <v>0</v>
      </c>
      <c r="H105" s="2">
        <f>'[25]50%'!J$500</f>
        <v>0</v>
      </c>
      <c r="I105" s="2">
        <f>'[25]50%'!K$500</f>
        <v>0</v>
      </c>
      <c r="J105" s="2">
        <f>'[25]50%'!L$500</f>
        <v>0</v>
      </c>
      <c r="K105" s="2">
        <f>'[25]50%'!M$500</f>
        <v>0</v>
      </c>
      <c r="L105" s="2">
        <f>'[25]50%'!N$500</f>
        <v>0</v>
      </c>
      <c r="M105" s="2">
        <f>'[25]50%'!O$500</f>
        <v>0</v>
      </c>
      <c r="N105" s="2">
        <f>'[25]50%'!P$500</f>
        <v>0</v>
      </c>
      <c r="O105" s="2">
        <f>'[25]50%'!Q$500</f>
        <v>0</v>
      </c>
      <c r="P105" s="2"/>
      <c r="Q105" s="2">
        <f>'[25]50%'!S$500</f>
        <v>0</v>
      </c>
      <c r="R105" s="2">
        <f>'[25]50%'!T$500</f>
        <v>0</v>
      </c>
      <c r="S105" s="2">
        <f>'[25]50%'!U$500</f>
        <v>0</v>
      </c>
      <c r="T105" s="2">
        <f>'[25]50%'!V$500</f>
        <v>0</v>
      </c>
      <c r="U105" s="2">
        <f>'[25]50%'!W$500</f>
        <v>0</v>
      </c>
      <c r="V105" s="2"/>
      <c r="W105" s="2"/>
      <c r="X105" s="2"/>
      <c r="Y105" s="2"/>
      <c r="Z105" s="2"/>
      <c r="AA105" s="2"/>
      <c r="AB105" s="2">
        <f>'[25]50%'!AD$500</f>
        <v>0</v>
      </c>
    </row>
    <row r="106" spans="1:28" ht="14.25" thickBot="1" x14ac:dyDescent="0.2">
      <c r="A106" s="1" t="s">
        <v>5</v>
      </c>
      <c r="B106" s="2">
        <f>'[26]50%'!D$500</f>
        <v>410</v>
      </c>
      <c r="C106" s="2"/>
      <c r="D106" s="2"/>
      <c r="E106" s="2">
        <f>'[26]50%'!G$500</f>
        <v>34</v>
      </c>
      <c r="F106" s="2">
        <f>'[26]50%'!H$500</f>
        <v>45</v>
      </c>
      <c r="G106" s="2">
        <f>'[26]50%'!I$500</f>
        <v>366</v>
      </c>
      <c r="H106" s="2">
        <f>'[26]50%'!J$500</f>
        <v>10</v>
      </c>
      <c r="I106" s="2">
        <f>'[26]50%'!K$500</f>
        <v>24</v>
      </c>
      <c r="J106" s="2">
        <f>'[26]50%'!L$500</f>
        <v>58</v>
      </c>
      <c r="K106" s="2">
        <f>'[26]50%'!M$500</f>
        <v>376</v>
      </c>
      <c r="L106" s="2">
        <f>'[26]50%'!N$500</f>
        <v>430</v>
      </c>
      <c r="M106" s="2">
        <f>'[26]50%'!O$500</f>
        <v>14</v>
      </c>
      <c r="N106" s="2">
        <f>'[26]50%'!P$500</f>
        <v>34</v>
      </c>
      <c r="O106" s="2">
        <f>'[26]50%'!Q$500</f>
        <v>46</v>
      </c>
      <c r="P106" s="2"/>
      <c r="Q106" s="2">
        <f>'[26]50%'!S$500</f>
        <v>2</v>
      </c>
      <c r="R106" s="2">
        <f>'[26]50%'!T$500</f>
        <v>0</v>
      </c>
      <c r="S106" s="2">
        <f>'[26]50%'!U$500</f>
        <v>0</v>
      </c>
      <c r="T106" s="2">
        <f>'[26]50%'!V$500</f>
        <v>0</v>
      </c>
      <c r="U106" s="2">
        <f>'[26]50%'!W$500</f>
        <v>0</v>
      </c>
      <c r="V106" s="2"/>
      <c r="W106" s="2"/>
      <c r="X106" s="2"/>
      <c r="Y106" s="2"/>
      <c r="Z106" s="2"/>
      <c r="AA106" s="2"/>
      <c r="AB106" s="2">
        <f>'[26]50%'!AD$500</f>
        <v>106</v>
      </c>
    </row>
    <row r="107" spans="1:28" ht="14.25" thickBot="1" x14ac:dyDescent="0.2">
      <c r="A107" s="1" t="s">
        <v>6</v>
      </c>
      <c r="B107" s="2">
        <f>'[27]50%'!D$500</f>
        <v>1</v>
      </c>
      <c r="C107" s="2"/>
      <c r="D107" s="2"/>
      <c r="E107" s="2">
        <f>'[27]50%'!G$500</f>
        <v>0</v>
      </c>
      <c r="F107" s="2">
        <f>'[27]50%'!H$500</f>
        <v>1</v>
      </c>
      <c r="G107" s="2">
        <f>'[27]50%'!I$500</f>
        <v>0</v>
      </c>
      <c r="H107" s="2">
        <f>'[27]50%'!J$500</f>
        <v>0</v>
      </c>
      <c r="I107" s="2">
        <f>'[27]50%'!K$500</f>
        <v>0</v>
      </c>
      <c r="J107" s="2">
        <f>'[27]50%'!L$500</f>
        <v>1</v>
      </c>
      <c r="K107" s="2">
        <f>'[27]50%'!M$500</f>
        <v>0</v>
      </c>
      <c r="L107" s="2">
        <f>'[27]50%'!N$500</f>
        <v>1</v>
      </c>
      <c r="M107" s="2">
        <f>'[27]50%'!O$500</f>
        <v>0</v>
      </c>
      <c r="N107" s="2">
        <f>'[27]50%'!P$500</f>
        <v>0</v>
      </c>
      <c r="O107" s="2">
        <f>'[27]50%'!Q$500</f>
        <v>0</v>
      </c>
      <c r="P107" s="2"/>
      <c r="Q107" s="2">
        <f>'[27]50%'!S$500</f>
        <v>0</v>
      </c>
      <c r="R107" s="2">
        <f>'[27]50%'!T$500</f>
        <v>0</v>
      </c>
      <c r="S107" s="2">
        <f>'[27]50%'!U$500</f>
        <v>0</v>
      </c>
      <c r="T107" s="2">
        <f>'[27]50%'!V$500</f>
        <v>0</v>
      </c>
      <c r="U107" s="2">
        <f>'[27]50%'!W$500</f>
        <v>0</v>
      </c>
      <c r="V107" s="2"/>
      <c r="W107" s="2"/>
      <c r="X107" s="2"/>
      <c r="Y107" s="2"/>
      <c r="Z107" s="2"/>
      <c r="AA107" s="2"/>
      <c r="AB107" s="2">
        <f>'[27]50%'!AD$500</f>
        <v>0</v>
      </c>
    </row>
    <row r="108" spans="1:28" ht="14.25" thickBot="1" x14ac:dyDescent="0.2">
      <c r="A108" s="1" t="s">
        <v>7</v>
      </c>
      <c r="B108" s="2">
        <f>'[28]50%'!D$500</f>
        <v>25</v>
      </c>
      <c r="C108" s="2"/>
      <c r="D108" s="2"/>
      <c r="E108" s="2">
        <f>'[28]50%'!G$500</f>
        <v>3</v>
      </c>
      <c r="F108" s="2">
        <f>'[28]50%'!H$500</f>
        <v>18</v>
      </c>
      <c r="G108" s="2">
        <f>'[28]50%'!I$500</f>
        <v>7</v>
      </c>
      <c r="H108" s="2">
        <f>'[28]50%'!J$500</f>
        <v>3</v>
      </c>
      <c r="I108" s="2">
        <f>'[28]50%'!K$500</f>
        <v>0</v>
      </c>
      <c r="J108" s="2">
        <f>'[28]50%'!L$500</f>
        <v>45</v>
      </c>
      <c r="K108" s="2">
        <f>'[28]50%'!M$500</f>
        <v>46</v>
      </c>
      <c r="L108" s="2">
        <f>'[28]50%'!N$500</f>
        <v>86</v>
      </c>
      <c r="M108" s="2">
        <f>'[28]50%'!O$500</f>
        <v>14</v>
      </c>
      <c r="N108" s="2">
        <f>'[28]50%'!P$500</f>
        <v>0</v>
      </c>
      <c r="O108" s="2">
        <f>'[28]50%'!Q$500</f>
        <v>9</v>
      </c>
      <c r="P108" s="2"/>
      <c r="Q108" s="2">
        <f>'[28]50%'!S$500</f>
        <v>0</v>
      </c>
      <c r="R108" s="2">
        <f>'[28]50%'!T$500</f>
        <v>0</v>
      </c>
      <c r="S108" s="2">
        <f>'[28]50%'!U$500</f>
        <v>0</v>
      </c>
      <c r="T108" s="2">
        <f>'[28]50%'!V$500</f>
        <v>0</v>
      </c>
      <c r="U108" s="2">
        <f>'[28]50%'!W$500</f>
        <v>0</v>
      </c>
      <c r="V108" s="2"/>
      <c r="W108" s="2"/>
      <c r="X108" s="2"/>
      <c r="Y108" s="2"/>
      <c r="Z108" s="2"/>
      <c r="AA108" s="2"/>
      <c r="AB108" s="2">
        <f>'[28]50%'!AD$500</f>
        <v>18</v>
      </c>
    </row>
    <row r="109" spans="1:28" ht="14.25" thickBot="1" x14ac:dyDescent="0.2">
      <c r="A109" s="1" t="s">
        <v>8</v>
      </c>
      <c r="B109" s="2">
        <f>'[29]50%'!D$500</f>
        <v>46</v>
      </c>
      <c r="C109" s="2"/>
      <c r="D109" s="2"/>
      <c r="E109" s="2">
        <f>'[29]50%'!G$500</f>
        <v>12</v>
      </c>
      <c r="F109" s="2">
        <f>'[29]50%'!H$500</f>
        <v>35</v>
      </c>
      <c r="G109" s="2">
        <f>'[29]50%'!I$500</f>
        <v>11</v>
      </c>
      <c r="H109" s="2">
        <f>'[29]50%'!J$500</f>
        <v>1</v>
      </c>
      <c r="I109" s="2">
        <f>'[29]50%'!K$500</f>
        <v>11</v>
      </c>
      <c r="J109" s="2">
        <f>'[29]50%'!L$500</f>
        <v>38</v>
      </c>
      <c r="K109" s="2">
        <f>'[29]50%'!M$500</f>
        <v>81</v>
      </c>
      <c r="L109" s="2">
        <f>'[29]50%'!N$500</f>
        <v>119</v>
      </c>
      <c r="M109" s="2">
        <f>'[29]50%'!O$500</f>
        <v>0</v>
      </c>
      <c r="N109" s="2">
        <f>'[29]50%'!P$500</f>
        <v>78</v>
      </c>
      <c r="O109" s="2">
        <f>'[29]50%'!Q$500</f>
        <v>78</v>
      </c>
      <c r="P109" s="2"/>
      <c r="Q109" s="2">
        <f>'[29]50%'!S$500</f>
        <v>3</v>
      </c>
      <c r="R109" s="2">
        <f>'[29]50%'!T$500</f>
        <v>0</v>
      </c>
      <c r="S109" s="2">
        <f>'[29]50%'!U$500</f>
        <v>0</v>
      </c>
      <c r="T109" s="2">
        <f>'[29]50%'!V$500</f>
        <v>0</v>
      </c>
      <c r="U109" s="2">
        <f>'[29]50%'!W$500</f>
        <v>0</v>
      </c>
      <c r="V109" s="2"/>
      <c r="W109" s="2"/>
      <c r="X109" s="2"/>
      <c r="Y109" s="2"/>
      <c r="Z109" s="2"/>
      <c r="AA109" s="2"/>
      <c r="AB109" s="2">
        <f>'[29]50%'!AD$500</f>
        <v>192</v>
      </c>
    </row>
    <row r="110" spans="1:28" ht="14.25" thickBot="1" x14ac:dyDescent="0.2">
      <c r="A110" s="1" t="s">
        <v>9</v>
      </c>
      <c r="B110" s="2">
        <f>'[30]50%'!D$500</f>
        <v>32</v>
      </c>
      <c r="C110" s="2"/>
      <c r="D110" s="2"/>
      <c r="E110" s="2">
        <f>'[30]50%'!G$500</f>
        <v>12</v>
      </c>
      <c r="F110" s="2">
        <f>'[30]50%'!H$500</f>
        <v>24</v>
      </c>
      <c r="G110" s="2">
        <f>'[30]50%'!I$500</f>
        <v>9</v>
      </c>
      <c r="H110" s="2">
        <f>'[30]50%'!J$500</f>
        <v>4</v>
      </c>
      <c r="I110" s="2">
        <f>'[30]50%'!K$500</f>
        <v>8</v>
      </c>
      <c r="J110" s="2">
        <f>'[30]50%'!L$500</f>
        <v>57</v>
      </c>
      <c r="K110" s="2">
        <f>'[30]50%'!M$500</f>
        <v>14</v>
      </c>
      <c r="L110" s="2">
        <f>'[30]50%'!N$500</f>
        <v>58</v>
      </c>
      <c r="M110" s="2">
        <f>'[30]50%'!O$500</f>
        <v>38</v>
      </c>
      <c r="N110" s="2">
        <f>'[30]50%'!P$500</f>
        <v>12</v>
      </c>
      <c r="O110" s="2">
        <f>'[30]50%'!Q$500</f>
        <v>37</v>
      </c>
      <c r="P110" s="2"/>
      <c r="Q110" s="2">
        <f>'[30]50%'!S$500</f>
        <v>0</v>
      </c>
      <c r="R110" s="2">
        <f>'[30]50%'!T$500</f>
        <v>0</v>
      </c>
      <c r="S110" s="2">
        <f>'[30]50%'!U$500</f>
        <v>0</v>
      </c>
      <c r="T110" s="2">
        <f>'[30]50%'!V$500</f>
        <v>0</v>
      </c>
      <c r="U110" s="2">
        <f>'[30]50%'!W$500</f>
        <v>0</v>
      </c>
      <c r="V110" s="2"/>
      <c r="W110" s="2"/>
      <c r="X110" s="2"/>
      <c r="Y110" s="2"/>
      <c r="Z110" s="2"/>
      <c r="AA110" s="2"/>
      <c r="AB110" s="2">
        <f>'[30]50%'!AD$500</f>
        <v>81</v>
      </c>
    </row>
    <row r="111" spans="1:28" ht="14.25" thickBot="1" x14ac:dyDescent="0.2">
      <c r="A111" s="1" t="s">
        <v>10</v>
      </c>
      <c r="B111" s="2">
        <f>'[31]50%'!D$500</f>
        <v>0</v>
      </c>
      <c r="C111" s="2"/>
      <c r="D111" s="2"/>
      <c r="E111" s="2">
        <f>'[31]50%'!G$500</f>
        <v>0</v>
      </c>
      <c r="F111" s="2">
        <f>'[31]50%'!H$500</f>
        <v>0</v>
      </c>
      <c r="G111" s="2">
        <f>'[31]50%'!I$500</f>
        <v>0</v>
      </c>
      <c r="H111" s="2">
        <f>'[31]50%'!J$500</f>
        <v>0</v>
      </c>
      <c r="I111" s="2">
        <f>'[31]50%'!K$500</f>
        <v>0</v>
      </c>
      <c r="J111" s="2">
        <f>'[31]50%'!L$500</f>
        <v>0</v>
      </c>
      <c r="K111" s="2">
        <f>'[31]50%'!M$500</f>
        <v>0</v>
      </c>
      <c r="L111" s="2">
        <f>'[31]50%'!N$500</f>
        <v>0</v>
      </c>
      <c r="M111" s="2">
        <f>'[31]50%'!O$500</f>
        <v>0</v>
      </c>
      <c r="N111" s="2">
        <f>'[31]50%'!P$500</f>
        <v>0</v>
      </c>
      <c r="O111" s="2">
        <f>'[31]50%'!Q$500</f>
        <v>0</v>
      </c>
      <c r="P111" s="2"/>
      <c r="Q111" s="2">
        <f>'[31]50%'!S$500</f>
        <v>0</v>
      </c>
      <c r="R111" s="2">
        <f>'[31]50%'!T$500</f>
        <v>0</v>
      </c>
      <c r="S111" s="2">
        <f>'[31]50%'!U$500</f>
        <v>0</v>
      </c>
      <c r="T111" s="2">
        <f>'[31]50%'!V$500</f>
        <v>0</v>
      </c>
      <c r="U111" s="2">
        <f>'[31]50%'!W$500</f>
        <v>0</v>
      </c>
      <c r="V111" s="2"/>
      <c r="W111" s="2"/>
      <c r="X111" s="2"/>
      <c r="Y111" s="2"/>
      <c r="Z111" s="2"/>
      <c r="AA111" s="2"/>
      <c r="AB111" s="2">
        <f>'[31]50%'!AD$500</f>
        <v>0</v>
      </c>
    </row>
    <row r="112" spans="1:28" ht="14.25" thickBot="1" x14ac:dyDescent="0.2">
      <c r="A112" s="1" t="s">
        <v>11</v>
      </c>
      <c r="B112" s="2">
        <f>'[32]50%'!D$500</f>
        <v>38</v>
      </c>
      <c r="C112" s="2"/>
      <c r="D112" s="2"/>
      <c r="E112" s="2">
        <f>'[32]50%'!G$500</f>
        <v>5</v>
      </c>
      <c r="F112" s="2">
        <f>'[32]50%'!H$500</f>
        <v>35</v>
      </c>
      <c r="G112" s="2">
        <f>'[32]50%'!I$500</f>
        <v>4</v>
      </c>
      <c r="H112" s="2">
        <f>'[32]50%'!J$500</f>
        <v>5</v>
      </c>
      <c r="I112" s="2">
        <f>'[32]50%'!K$500</f>
        <v>0</v>
      </c>
      <c r="J112" s="2">
        <f>'[32]50%'!L$500</f>
        <v>37</v>
      </c>
      <c r="K112" s="2">
        <f>'[32]50%'!M$500</f>
        <v>23</v>
      </c>
      <c r="L112" s="2">
        <f>'[32]50%'!N$500</f>
        <v>62</v>
      </c>
      <c r="M112" s="2">
        <f>'[32]50%'!O$500</f>
        <v>5</v>
      </c>
      <c r="N112" s="2">
        <f>'[32]50%'!P$500</f>
        <v>0</v>
      </c>
      <c r="O112" s="2">
        <f>'[32]50%'!Q$500</f>
        <v>5</v>
      </c>
      <c r="P112" s="2"/>
      <c r="Q112" s="2">
        <f>'[32]50%'!S$500</f>
        <v>0</v>
      </c>
      <c r="R112" s="2">
        <f>'[32]50%'!T$500</f>
        <v>0</v>
      </c>
      <c r="S112" s="2">
        <f>'[32]50%'!U$500</f>
        <v>0</v>
      </c>
      <c r="T112" s="2">
        <f>'[32]50%'!V$500</f>
        <v>0</v>
      </c>
      <c r="U112" s="2">
        <f>'[32]50%'!W$500</f>
        <v>0</v>
      </c>
      <c r="V112" s="2"/>
      <c r="W112" s="2"/>
      <c r="X112" s="2"/>
      <c r="Y112" s="2"/>
      <c r="Z112" s="2"/>
      <c r="AA112" s="2"/>
      <c r="AB112" s="2">
        <f>'[32]50%'!AD$500</f>
        <v>10</v>
      </c>
    </row>
    <row r="113" spans="1:28" ht="14.25" thickBot="1" x14ac:dyDescent="0.2">
      <c r="A113" s="1" t="s">
        <v>12</v>
      </c>
      <c r="B113" s="2">
        <f>'[33]50%'!D$500</f>
        <v>0</v>
      </c>
      <c r="C113" s="2"/>
      <c r="D113" s="2"/>
      <c r="E113" s="2">
        <f>'[33]50%'!G$500</f>
        <v>0</v>
      </c>
      <c r="F113" s="2">
        <f>'[33]50%'!H$500</f>
        <v>0</v>
      </c>
      <c r="G113" s="2">
        <f>'[33]50%'!I$500</f>
        <v>0</v>
      </c>
      <c r="H113" s="2">
        <f>'[33]50%'!J$500</f>
        <v>0</v>
      </c>
      <c r="I113" s="2">
        <f>'[33]50%'!K$500</f>
        <v>0</v>
      </c>
      <c r="J113" s="2">
        <f>'[33]50%'!L$500</f>
        <v>0</v>
      </c>
      <c r="K113" s="2">
        <f>'[33]50%'!M$500</f>
        <v>0</v>
      </c>
      <c r="L113" s="2">
        <f>'[33]50%'!N$500</f>
        <v>0</v>
      </c>
      <c r="M113" s="2">
        <f>'[33]50%'!O$500</f>
        <v>0</v>
      </c>
      <c r="N113" s="2">
        <f>'[33]50%'!P$500</f>
        <v>0</v>
      </c>
      <c r="O113" s="2">
        <f>'[33]50%'!Q$500</f>
        <v>0</v>
      </c>
      <c r="P113" s="2"/>
      <c r="Q113" s="2">
        <f>'[33]50%'!S$500</f>
        <v>0</v>
      </c>
      <c r="R113" s="2">
        <f>'[33]50%'!T$500</f>
        <v>0</v>
      </c>
      <c r="S113" s="2">
        <f>'[33]50%'!U$500</f>
        <v>0</v>
      </c>
      <c r="T113" s="2">
        <f>'[33]50%'!V$500</f>
        <v>0</v>
      </c>
      <c r="U113" s="2">
        <f>'[33]50%'!W$500</f>
        <v>0</v>
      </c>
      <c r="V113" s="2"/>
      <c r="W113" s="2"/>
      <c r="X113" s="2"/>
      <c r="Y113" s="2"/>
      <c r="Z113" s="2"/>
      <c r="AA113" s="2"/>
      <c r="AB113" s="2">
        <f>'[33]50%'!AD$500</f>
        <v>0</v>
      </c>
    </row>
    <row r="114" spans="1:28" ht="14.25" thickBot="1" x14ac:dyDescent="0.2">
      <c r="A114" s="3" t="s">
        <v>0</v>
      </c>
      <c r="B114" s="4">
        <f t="shared" ref="B114" si="64">SUM(B103:B113)</f>
        <v>619</v>
      </c>
      <c r="C114" s="4"/>
      <c r="D114" s="4"/>
      <c r="E114" s="4">
        <f>SUM(E103:E113)</f>
        <v>75</v>
      </c>
      <c r="F114" s="4">
        <f t="shared" ref="F114" si="65">SUM(F103:F113)</f>
        <v>224</v>
      </c>
      <c r="G114" s="4">
        <f t="shared" ref="G114" si="66">SUM(G103:G113)</f>
        <v>398</v>
      </c>
      <c r="H114" s="4">
        <f t="shared" ref="H114" si="67">SUM(H103:H113)</f>
        <v>31</v>
      </c>
      <c r="I114" s="4">
        <f t="shared" ref="I114" si="68">SUM(I103:I113)</f>
        <v>44</v>
      </c>
      <c r="J114" s="4">
        <f t="shared" ref="J114" si="69">SUM(J103:J113)</f>
        <v>359</v>
      </c>
      <c r="K114" s="4">
        <f t="shared" ref="K114" si="70">SUM(K103:K113)</f>
        <v>544</v>
      </c>
      <c r="L114" s="4">
        <f t="shared" ref="L114" si="71">SUM(L103:L113)</f>
        <v>860</v>
      </c>
      <c r="M114" s="4">
        <f t="shared" ref="M114" si="72">SUM(M103:M113)</f>
        <v>130</v>
      </c>
      <c r="N114" s="4">
        <f t="shared" ref="N114" si="73">SUM(N103:N113)</f>
        <v>128</v>
      </c>
      <c r="O114" s="4">
        <f t="shared" ref="O114" si="74">SUM(O103:O113)</f>
        <v>215</v>
      </c>
      <c r="P114" s="4"/>
      <c r="Q114" s="4">
        <f t="shared" ref="Q114" si="75">SUM(Q103:Q113)</f>
        <v>5</v>
      </c>
      <c r="R114" s="4">
        <f t="shared" ref="R114" si="76">SUM(R103:R113)</f>
        <v>0</v>
      </c>
      <c r="S114" s="4">
        <f t="shared" ref="S114:U114" si="77">SUM(S103:S113)</f>
        <v>0</v>
      </c>
      <c r="T114" s="4">
        <f t="shared" si="77"/>
        <v>0</v>
      </c>
      <c r="U114" s="4">
        <f t="shared" si="77"/>
        <v>0</v>
      </c>
      <c r="V114" s="4"/>
      <c r="W114" s="4"/>
      <c r="X114" s="4"/>
      <c r="Y114" s="4"/>
      <c r="Z114" s="4"/>
      <c r="AA114" s="4"/>
      <c r="AB114" s="4">
        <f t="shared" ref="AB114" si="78">SUM(AB103:AB113)</f>
        <v>497</v>
      </c>
    </row>
    <row r="121" spans="1:28" ht="27" customHeight="1" x14ac:dyDescent="0.15">
      <c r="A121" s="108" t="s">
        <v>1</v>
      </c>
      <c r="B121" s="109" t="s">
        <v>75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82"/>
    </row>
    <row r="122" spans="1:28" ht="27" x14ac:dyDescent="0.15">
      <c r="A122" s="108"/>
      <c r="B122" s="5" t="s">
        <v>13</v>
      </c>
      <c r="C122" s="5"/>
      <c r="D122" s="5"/>
      <c r="E122" s="7" t="s">
        <v>14</v>
      </c>
      <c r="F122" s="7" t="s">
        <v>15</v>
      </c>
      <c r="G122" s="7" t="s">
        <v>16</v>
      </c>
      <c r="H122" s="7" t="s">
        <v>17</v>
      </c>
      <c r="I122" s="7" t="s">
        <v>18</v>
      </c>
      <c r="J122" s="7" t="s">
        <v>20</v>
      </c>
      <c r="K122" s="7" t="s">
        <v>19</v>
      </c>
      <c r="L122" s="7" t="s">
        <v>21</v>
      </c>
      <c r="M122" s="7" t="s">
        <v>22</v>
      </c>
      <c r="N122" s="7" t="s">
        <v>23</v>
      </c>
      <c r="O122" s="7" t="s">
        <v>24</v>
      </c>
      <c r="P122" s="7"/>
      <c r="Q122" s="7" t="s">
        <v>25</v>
      </c>
      <c r="R122" s="7" t="s">
        <v>26</v>
      </c>
      <c r="S122" s="7" t="s">
        <v>133</v>
      </c>
      <c r="T122" s="73" t="s">
        <v>118</v>
      </c>
      <c r="U122" s="73" t="s">
        <v>119</v>
      </c>
      <c r="AB122" s="90" t="s">
        <v>149</v>
      </c>
    </row>
    <row r="123" spans="1:28" ht="14.25" thickBot="1" x14ac:dyDescent="0.2">
      <c r="A123" s="1" t="s">
        <v>2</v>
      </c>
      <c r="B123" s="2">
        <f>'[23]&lt;50%'!D$500</f>
        <v>4</v>
      </c>
      <c r="C123" s="2"/>
      <c r="D123" s="2"/>
      <c r="E123" s="2">
        <f>'[23]&lt;50%'!G$500</f>
        <v>4</v>
      </c>
      <c r="F123" s="2">
        <f>'[23]&lt;50%'!H$500</f>
        <v>4</v>
      </c>
      <c r="G123" s="2">
        <f>'[23]&lt;50%'!I$500</f>
        <v>0</v>
      </c>
      <c r="H123" s="2">
        <f>'[23]&lt;50%'!J$500</f>
        <v>4</v>
      </c>
      <c r="I123" s="2">
        <f>'[23]&lt;50%'!K$500</f>
        <v>0</v>
      </c>
      <c r="J123" s="2">
        <f>'[23]&lt;50%'!L$500</f>
        <v>8</v>
      </c>
      <c r="K123" s="2">
        <f>'[23]&lt;50%'!M$500</f>
        <v>0</v>
      </c>
      <c r="L123" s="2">
        <f>'[23]&lt;50%'!N$500</f>
        <v>8</v>
      </c>
      <c r="M123" s="2">
        <f>'[23]&lt;50%'!O$500</f>
        <v>8</v>
      </c>
      <c r="N123" s="2">
        <f>'[23]&lt;50%'!P$500</f>
        <v>0</v>
      </c>
      <c r="O123" s="2">
        <f>'[23]&lt;50%'!Q$500</f>
        <v>8</v>
      </c>
      <c r="P123" s="2"/>
      <c r="Q123" s="2">
        <f>'[23]&lt;50%'!S$500</f>
        <v>0</v>
      </c>
      <c r="R123" s="2">
        <f>'[23]&lt;50%'!T$500</f>
        <v>0</v>
      </c>
      <c r="S123" s="2">
        <f>'[23]&lt;50%'!U$500</f>
        <v>0</v>
      </c>
      <c r="T123" s="2">
        <f>'[23]&lt;50%'!V$500</f>
        <v>0</v>
      </c>
      <c r="U123" s="2">
        <f>'[23]&lt;50%'!W$500</f>
        <v>0</v>
      </c>
      <c r="V123" s="2"/>
      <c r="W123" s="2"/>
      <c r="X123" s="2"/>
      <c r="Y123" s="2"/>
      <c r="Z123" s="2"/>
      <c r="AA123" s="2"/>
      <c r="AB123" s="2">
        <f>'[23]&lt;50%'!AD$500</f>
        <v>12</v>
      </c>
    </row>
    <row r="124" spans="1:28" ht="14.25" thickBot="1" x14ac:dyDescent="0.2">
      <c r="A124" s="1" t="s">
        <v>3</v>
      </c>
      <c r="B124" s="2">
        <f>'[24]&lt;50%'!D$500</f>
        <v>18</v>
      </c>
      <c r="C124" s="2"/>
      <c r="D124" s="2"/>
      <c r="E124" s="2">
        <f>'[24]&lt;50%'!G$500</f>
        <v>5</v>
      </c>
      <c r="F124" s="2">
        <f>'[24]&lt;50%'!H$500</f>
        <v>17</v>
      </c>
      <c r="G124" s="2">
        <f>'[24]&lt;50%'!I$500</f>
        <v>4</v>
      </c>
      <c r="H124" s="2">
        <f>'[24]&lt;50%'!J$500</f>
        <v>5</v>
      </c>
      <c r="I124" s="2">
        <f>'[24]&lt;50%'!K$500</f>
        <v>1</v>
      </c>
      <c r="J124" s="2">
        <f>'[24]&lt;50%'!L$500</f>
        <v>201</v>
      </c>
      <c r="K124" s="2">
        <f>'[24]&lt;50%'!M$500</f>
        <v>78</v>
      </c>
      <c r="L124" s="2">
        <f>'[24]&lt;50%'!N$500</f>
        <v>229</v>
      </c>
      <c r="M124" s="2">
        <f>'[24]&lt;50%'!O$500</f>
        <v>92</v>
      </c>
      <c r="N124" s="2">
        <f>'[24]&lt;50%'!P$500</f>
        <v>66</v>
      </c>
      <c r="O124" s="2">
        <f>'[24]&lt;50%'!Q$500</f>
        <v>112</v>
      </c>
      <c r="P124" s="2"/>
      <c r="Q124" s="2">
        <f>'[24]&lt;50%'!S$500</f>
        <v>0</v>
      </c>
      <c r="R124" s="2">
        <f>'[24]&lt;50%'!T$500</f>
        <v>8</v>
      </c>
      <c r="S124" s="2">
        <f>'[24]&lt;50%'!U$500</f>
        <v>8</v>
      </c>
      <c r="T124" s="2">
        <f>'[24]&lt;50%'!V$500</f>
        <v>0</v>
      </c>
      <c r="U124" s="2">
        <f>'[24]&lt;50%'!W$500</f>
        <v>0</v>
      </c>
      <c r="V124" s="2"/>
      <c r="W124" s="2"/>
      <c r="X124" s="2"/>
      <c r="Y124" s="2"/>
      <c r="Z124" s="2"/>
      <c r="AA124" s="2"/>
      <c r="AB124" s="2">
        <f>'[24]&lt;50%'!AD$500</f>
        <v>184</v>
      </c>
    </row>
    <row r="125" spans="1:28" ht="14.25" thickBot="1" x14ac:dyDescent="0.2">
      <c r="A125" s="1" t="s">
        <v>4</v>
      </c>
      <c r="B125" s="2">
        <f>'[25]&lt;50%'!D$500</f>
        <v>0</v>
      </c>
      <c r="C125" s="2"/>
      <c r="D125" s="2"/>
      <c r="E125" s="2">
        <f>'[25]&lt;50%'!G$500</f>
        <v>0</v>
      </c>
      <c r="F125" s="2">
        <f>'[25]&lt;50%'!H$500</f>
        <v>0</v>
      </c>
      <c r="G125" s="2">
        <f>'[25]&lt;50%'!I$500</f>
        <v>0</v>
      </c>
      <c r="H125" s="2">
        <f>'[25]&lt;50%'!J$500</f>
        <v>0</v>
      </c>
      <c r="I125" s="2">
        <f>'[25]&lt;50%'!K$500</f>
        <v>0</v>
      </c>
      <c r="J125" s="2">
        <f>'[25]&lt;50%'!L$500</f>
        <v>0</v>
      </c>
      <c r="K125" s="2">
        <f>'[25]&lt;50%'!M$500</f>
        <v>0</v>
      </c>
      <c r="L125" s="2">
        <f>'[25]&lt;50%'!N$500</f>
        <v>0</v>
      </c>
      <c r="M125" s="2">
        <f>'[25]&lt;50%'!O$500</f>
        <v>0</v>
      </c>
      <c r="N125" s="2">
        <f>'[25]&lt;50%'!P$500</f>
        <v>0</v>
      </c>
      <c r="O125" s="2">
        <f>'[25]&lt;50%'!Q$500</f>
        <v>0</v>
      </c>
      <c r="P125" s="2"/>
      <c r="Q125" s="2">
        <f>'[25]&lt;50%'!S$500</f>
        <v>0</v>
      </c>
      <c r="R125" s="2">
        <f>'[25]&lt;50%'!T$500</f>
        <v>0</v>
      </c>
      <c r="S125" s="2">
        <f>'[25]&lt;50%'!U$500</f>
        <v>0</v>
      </c>
      <c r="T125" s="2">
        <f>'[25]&lt;50%'!V$500</f>
        <v>0</v>
      </c>
      <c r="U125" s="2">
        <f>'[25]&lt;50%'!W$500</f>
        <v>0</v>
      </c>
      <c r="V125" s="2"/>
      <c r="W125" s="2"/>
      <c r="X125" s="2"/>
      <c r="Y125" s="2"/>
      <c r="Z125" s="2"/>
      <c r="AA125" s="2"/>
      <c r="AB125" s="2">
        <f>'[25]&lt;50%'!AD$500</f>
        <v>0</v>
      </c>
    </row>
    <row r="126" spans="1:28" ht="14.25" thickBot="1" x14ac:dyDescent="0.2">
      <c r="A126" s="1" t="s">
        <v>5</v>
      </c>
      <c r="B126" s="2">
        <f>'[26]&lt;50%'!D$500</f>
        <v>83</v>
      </c>
      <c r="C126" s="2"/>
      <c r="D126" s="2"/>
      <c r="E126" s="2">
        <f>'[26]&lt;50%'!G$500</f>
        <v>7</v>
      </c>
      <c r="F126" s="2">
        <f>'[26]&lt;50%'!H$500</f>
        <v>55</v>
      </c>
      <c r="G126" s="2">
        <f>'[26]&lt;50%'!I$500</f>
        <v>41</v>
      </c>
      <c r="H126" s="2">
        <f>'[26]&lt;50%'!J$500</f>
        <v>7</v>
      </c>
      <c r="I126" s="2">
        <f>'[26]&lt;50%'!K$500</f>
        <v>0</v>
      </c>
      <c r="J126" s="2">
        <f>'[26]&lt;50%'!L$500</f>
        <v>212</v>
      </c>
      <c r="K126" s="2">
        <f>'[26]&lt;50%'!M$500</f>
        <v>135</v>
      </c>
      <c r="L126" s="2">
        <f>'[26]&lt;50%'!N$500</f>
        <v>346</v>
      </c>
      <c r="M126" s="2">
        <f>'[26]&lt;50%'!O$500</f>
        <v>27</v>
      </c>
      <c r="N126" s="2">
        <f>'[26]&lt;50%'!P$500</f>
        <v>0</v>
      </c>
      <c r="O126" s="2">
        <f>'[26]&lt;50%'!Q$500</f>
        <v>27</v>
      </c>
      <c r="P126" s="2"/>
      <c r="Q126" s="2">
        <f>'[26]&lt;50%'!S$500</f>
        <v>5</v>
      </c>
      <c r="R126" s="2">
        <f>'[26]&lt;50%'!T$500</f>
        <v>0</v>
      </c>
      <c r="S126" s="2">
        <f>'[26]&lt;50%'!U$500</f>
        <v>0</v>
      </c>
      <c r="T126" s="2">
        <f>'[26]&lt;50%'!V$500</f>
        <v>0</v>
      </c>
      <c r="U126" s="2">
        <f>'[26]&lt;50%'!W$500</f>
        <v>0</v>
      </c>
      <c r="V126" s="2"/>
      <c r="W126" s="2"/>
      <c r="X126" s="2"/>
      <c r="Y126" s="2"/>
      <c r="Z126" s="2"/>
      <c r="AA126" s="2"/>
      <c r="AB126" s="2">
        <f>'[26]&lt;50%'!AD$500</f>
        <v>57</v>
      </c>
    </row>
    <row r="127" spans="1:28" ht="14.25" thickBot="1" x14ac:dyDescent="0.2">
      <c r="A127" s="1" t="s">
        <v>6</v>
      </c>
      <c r="B127" s="2">
        <f>'[27]&lt;50%'!D$500</f>
        <v>0</v>
      </c>
      <c r="C127" s="2"/>
      <c r="D127" s="2"/>
      <c r="E127" s="2">
        <f>'[27]&lt;50%'!G$500</f>
        <v>0</v>
      </c>
      <c r="F127" s="2">
        <f>'[27]&lt;50%'!H$500</f>
        <v>0</v>
      </c>
      <c r="G127" s="2">
        <f>'[27]&lt;50%'!I$500</f>
        <v>0</v>
      </c>
      <c r="H127" s="2">
        <f>'[27]&lt;50%'!J$500</f>
        <v>0</v>
      </c>
      <c r="I127" s="2">
        <f>'[27]&lt;50%'!K$500</f>
        <v>0</v>
      </c>
      <c r="J127" s="2">
        <f>'[27]&lt;50%'!L$500</f>
        <v>0</v>
      </c>
      <c r="K127" s="2">
        <f>'[27]&lt;50%'!M$500</f>
        <v>0</v>
      </c>
      <c r="L127" s="2">
        <f>'[27]&lt;50%'!N$500</f>
        <v>0</v>
      </c>
      <c r="M127" s="2">
        <f>'[27]&lt;50%'!O$500</f>
        <v>0</v>
      </c>
      <c r="N127" s="2">
        <f>'[27]&lt;50%'!P$500</f>
        <v>0</v>
      </c>
      <c r="O127" s="2">
        <f>'[27]&lt;50%'!Q$500</f>
        <v>0</v>
      </c>
      <c r="P127" s="2"/>
      <c r="Q127" s="2">
        <f>'[27]&lt;50%'!S$500</f>
        <v>0</v>
      </c>
      <c r="R127" s="2">
        <f>'[27]&lt;50%'!T$500</f>
        <v>0</v>
      </c>
      <c r="S127" s="2">
        <f>'[27]&lt;50%'!U$500</f>
        <v>0</v>
      </c>
      <c r="T127" s="2">
        <f>'[27]&lt;50%'!V$500</f>
        <v>0</v>
      </c>
      <c r="U127" s="2">
        <f>'[27]&lt;50%'!W$500</f>
        <v>0</v>
      </c>
      <c r="V127" s="2"/>
      <c r="W127" s="2"/>
      <c r="X127" s="2"/>
      <c r="Y127" s="2"/>
      <c r="Z127" s="2"/>
      <c r="AA127" s="2"/>
      <c r="AB127" s="2">
        <f>'[27]&lt;50%'!AD$500</f>
        <v>0</v>
      </c>
    </row>
    <row r="128" spans="1:28" ht="14.25" thickBot="1" x14ac:dyDescent="0.2">
      <c r="A128" s="1" t="s">
        <v>7</v>
      </c>
      <c r="B128" s="2">
        <f>'[28]&lt;50%'!D$500</f>
        <v>55</v>
      </c>
      <c r="C128" s="2"/>
      <c r="D128" s="2"/>
      <c r="E128" s="2">
        <f>'[28]&lt;50%'!G$500</f>
        <v>15</v>
      </c>
      <c r="F128" s="2">
        <f>'[28]&lt;50%'!H$500</f>
        <v>52</v>
      </c>
      <c r="G128" s="2">
        <f>'[28]&lt;50%'!I$500</f>
        <v>12</v>
      </c>
      <c r="H128" s="2">
        <f>'[28]&lt;50%'!J$500</f>
        <v>15</v>
      </c>
      <c r="I128" s="2">
        <f>'[28]&lt;50%'!K$500</f>
        <v>0</v>
      </c>
      <c r="J128" s="2">
        <f>'[28]&lt;50%'!L$500</f>
        <v>406</v>
      </c>
      <c r="K128" s="2">
        <f>'[28]&lt;50%'!M$500</f>
        <v>79</v>
      </c>
      <c r="L128" s="2">
        <f>'[28]&lt;50%'!N$500</f>
        <v>540</v>
      </c>
      <c r="M128" s="2">
        <f>'[28]&lt;50%'!O$500</f>
        <v>45</v>
      </c>
      <c r="N128" s="2">
        <f>'[28]&lt;50%'!P$500</f>
        <v>0</v>
      </c>
      <c r="O128" s="2">
        <f>'[28]&lt;50%'!Q$500</f>
        <v>114</v>
      </c>
      <c r="P128" s="2"/>
      <c r="Q128" s="2">
        <f>'[28]&lt;50%'!S$500</f>
        <v>1</v>
      </c>
      <c r="R128" s="2">
        <f>'[28]&lt;50%'!T$500</f>
        <v>0</v>
      </c>
      <c r="S128" s="2">
        <f>'[28]&lt;50%'!U$500</f>
        <v>0</v>
      </c>
      <c r="T128" s="2">
        <f>'[28]&lt;50%'!V$500</f>
        <v>0</v>
      </c>
      <c r="U128" s="2">
        <f>'[28]&lt;50%'!W$500</f>
        <v>0</v>
      </c>
      <c r="V128" s="2"/>
      <c r="W128" s="2"/>
      <c r="X128" s="2"/>
      <c r="Y128" s="2"/>
      <c r="Z128" s="2"/>
      <c r="AA128" s="2"/>
      <c r="AB128" s="2">
        <f>'[28]&lt;50%'!AD$500</f>
        <v>176</v>
      </c>
    </row>
    <row r="129" spans="1:28" ht="14.25" thickBot="1" x14ac:dyDescent="0.2">
      <c r="A129" s="1" t="s">
        <v>8</v>
      </c>
      <c r="B129" s="2">
        <f>'[29]&lt;50%'!D$500</f>
        <v>9</v>
      </c>
      <c r="C129" s="2"/>
      <c r="D129" s="2"/>
      <c r="E129" s="2">
        <f>'[29]&lt;50%'!G$500</f>
        <v>7</v>
      </c>
      <c r="F129" s="2">
        <f>'[29]&lt;50%'!H$500</f>
        <v>3</v>
      </c>
      <c r="G129" s="2">
        <f>'[29]&lt;50%'!I$500</f>
        <v>7</v>
      </c>
      <c r="H129" s="2">
        <f>'[29]&lt;50%'!J$500</f>
        <v>1</v>
      </c>
      <c r="I129" s="2">
        <f>'[29]&lt;50%'!K$500</f>
        <v>7</v>
      </c>
      <c r="J129" s="2">
        <f>'[29]&lt;50%'!L$500</f>
        <v>6</v>
      </c>
      <c r="K129" s="2">
        <f>'[29]&lt;50%'!M$500</f>
        <v>44</v>
      </c>
      <c r="L129" s="2">
        <f>'[29]&lt;50%'!N$500</f>
        <v>49</v>
      </c>
      <c r="M129" s="2">
        <f>'[29]&lt;50%'!O$500</f>
        <v>0</v>
      </c>
      <c r="N129" s="2">
        <f>'[29]&lt;50%'!P$500</f>
        <v>0</v>
      </c>
      <c r="O129" s="2">
        <f>'[29]&lt;50%'!Q$500</f>
        <v>0</v>
      </c>
      <c r="P129" s="2"/>
      <c r="Q129" s="2">
        <f>'[29]&lt;50%'!S$500</f>
        <v>7</v>
      </c>
      <c r="R129" s="2">
        <f>'[29]&lt;50%'!T$500</f>
        <v>1</v>
      </c>
      <c r="S129" s="2">
        <f>'[29]&lt;50%'!U$500</f>
        <v>13</v>
      </c>
      <c r="T129" s="2">
        <f>'[29]&lt;50%'!V$500</f>
        <v>0</v>
      </c>
      <c r="U129" s="2">
        <f>'[29]&lt;50%'!W$500</f>
        <v>0</v>
      </c>
      <c r="V129" s="2"/>
      <c r="W129" s="2"/>
      <c r="X129" s="2"/>
      <c r="Y129" s="2"/>
      <c r="Z129" s="2"/>
      <c r="AA129" s="2"/>
      <c r="AB129" s="2">
        <f>'[29]&lt;50%'!AD$500</f>
        <v>68</v>
      </c>
    </row>
    <row r="130" spans="1:28" ht="14.25" thickBot="1" x14ac:dyDescent="0.2">
      <c r="A130" s="1" t="s">
        <v>9</v>
      </c>
      <c r="B130" s="2">
        <f>'[30]&lt;50%'!D$500</f>
        <v>47</v>
      </c>
      <c r="C130" s="2"/>
      <c r="D130" s="2"/>
      <c r="E130" s="2">
        <f>'[30]&lt;50%'!G$500</f>
        <v>7</v>
      </c>
      <c r="F130" s="2">
        <f>'[30]&lt;50%'!H$500</f>
        <v>28</v>
      </c>
      <c r="G130" s="2">
        <f>'[30]&lt;50%'!I$500</f>
        <v>24</v>
      </c>
      <c r="H130" s="2">
        <f>'[30]&lt;50%'!J$500</f>
        <v>7</v>
      </c>
      <c r="I130" s="2">
        <f>'[30]&lt;50%'!K$500</f>
        <v>4</v>
      </c>
      <c r="J130" s="2">
        <f>'[30]&lt;50%'!L$500</f>
        <v>89</v>
      </c>
      <c r="K130" s="2">
        <f>'[30]&lt;50%'!M$500</f>
        <v>117</v>
      </c>
      <c r="L130" s="2">
        <f>'[30]&lt;50%'!N$500</f>
        <v>224</v>
      </c>
      <c r="M130" s="2">
        <f>'[30]&lt;50%'!O$500</f>
        <v>18</v>
      </c>
      <c r="N130" s="2">
        <f>'[30]&lt;50%'!P$500</f>
        <v>0</v>
      </c>
      <c r="O130" s="2">
        <f>'[30]&lt;50%'!Q$500</f>
        <v>18</v>
      </c>
      <c r="P130" s="2"/>
      <c r="Q130" s="2">
        <f>'[30]&lt;50%'!S$500</f>
        <v>5</v>
      </c>
      <c r="R130" s="2">
        <f>'[30]&lt;50%'!T$500</f>
        <v>0</v>
      </c>
      <c r="S130" s="2">
        <f>'[30]&lt;50%'!U$500</f>
        <v>0</v>
      </c>
      <c r="T130" s="2">
        <f>'[30]&lt;50%'!V$500</f>
        <v>0</v>
      </c>
      <c r="U130" s="2">
        <f>'[30]&lt;50%'!W$500</f>
        <v>0</v>
      </c>
      <c r="V130" s="2"/>
      <c r="W130" s="2"/>
      <c r="X130" s="2"/>
      <c r="Y130" s="2"/>
      <c r="Z130" s="2"/>
      <c r="AA130" s="2"/>
      <c r="AB130" s="2">
        <f>'[30]&lt;50%'!AD$500</f>
        <v>80</v>
      </c>
    </row>
    <row r="131" spans="1:28" ht="14.25" thickBot="1" x14ac:dyDescent="0.2">
      <c r="A131" s="1" t="s">
        <v>10</v>
      </c>
      <c r="B131" s="2">
        <f>'[31]&lt;50%'!D$500</f>
        <v>0</v>
      </c>
      <c r="C131" s="2"/>
      <c r="D131" s="2"/>
      <c r="E131" s="2">
        <f>'[31]&lt;50%'!G$500</f>
        <v>0</v>
      </c>
      <c r="F131" s="2">
        <f>'[31]&lt;50%'!H$500</f>
        <v>0</v>
      </c>
      <c r="G131" s="2">
        <f>'[31]&lt;50%'!I$500</f>
        <v>0</v>
      </c>
      <c r="H131" s="2">
        <f>'[31]&lt;50%'!J$500</f>
        <v>0</v>
      </c>
      <c r="I131" s="2">
        <f>'[31]&lt;50%'!K$500</f>
        <v>0</v>
      </c>
      <c r="J131" s="2">
        <f>'[31]&lt;50%'!L$500</f>
        <v>0</v>
      </c>
      <c r="K131" s="2">
        <f>'[31]&lt;50%'!M$500</f>
        <v>0</v>
      </c>
      <c r="L131" s="2">
        <f>'[31]&lt;50%'!N$500</f>
        <v>0</v>
      </c>
      <c r="M131" s="2">
        <f>'[31]&lt;50%'!O$500</f>
        <v>0</v>
      </c>
      <c r="N131" s="2">
        <f>'[31]&lt;50%'!P$500</f>
        <v>0</v>
      </c>
      <c r="O131" s="2">
        <f>'[31]&lt;50%'!Q$500</f>
        <v>0</v>
      </c>
      <c r="P131" s="2"/>
      <c r="Q131" s="2">
        <f>'[31]&lt;50%'!S$500</f>
        <v>0</v>
      </c>
      <c r="R131" s="2">
        <f>'[31]&lt;50%'!T$500</f>
        <v>0</v>
      </c>
      <c r="S131" s="2">
        <f>'[31]&lt;50%'!U$500</f>
        <v>0</v>
      </c>
      <c r="T131" s="2">
        <f>'[31]&lt;50%'!V$500</f>
        <v>0</v>
      </c>
      <c r="U131" s="2">
        <f>'[31]&lt;50%'!W$500</f>
        <v>0</v>
      </c>
      <c r="V131" s="2"/>
      <c r="W131" s="2"/>
      <c r="X131" s="2"/>
      <c r="Y131" s="2"/>
      <c r="Z131" s="2"/>
      <c r="AA131" s="2"/>
      <c r="AB131" s="2">
        <f>'[31]&lt;50%'!AD$500</f>
        <v>0</v>
      </c>
    </row>
    <row r="132" spans="1:28" ht="14.25" thickBot="1" x14ac:dyDescent="0.2">
      <c r="A132" s="1" t="s">
        <v>11</v>
      </c>
      <c r="B132" s="2">
        <f>'[32]&lt;50%'!D$500</f>
        <v>15</v>
      </c>
      <c r="C132" s="2"/>
      <c r="D132" s="2"/>
      <c r="E132" s="2">
        <f>'[32]&lt;50%'!G$500</f>
        <v>0</v>
      </c>
      <c r="F132" s="2">
        <f>'[32]&lt;50%'!H$500</f>
        <v>10</v>
      </c>
      <c r="G132" s="2">
        <f>'[32]&lt;50%'!I$500</f>
        <v>5</v>
      </c>
      <c r="H132" s="2">
        <f>'[32]&lt;50%'!J$500</f>
        <v>0</v>
      </c>
      <c r="I132" s="2">
        <f>'[32]&lt;50%'!K$500</f>
        <v>0</v>
      </c>
      <c r="J132" s="2">
        <f>'[32]&lt;50%'!L$500</f>
        <v>87</v>
      </c>
      <c r="K132" s="2">
        <f>'[32]&lt;50%'!M$500</f>
        <v>67</v>
      </c>
      <c r="L132" s="2">
        <f>'[32]&lt;50%'!N$500</f>
        <v>151</v>
      </c>
      <c r="M132" s="2">
        <f>'[32]&lt;50%'!O$500</f>
        <v>0</v>
      </c>
      <c r="N132" s="2">
        <f>'[32]&lt;50%'!P$500</f>
        <v>0</v>
      </c>
      <c r="O132" s="2">
        <f>'[32]&lt;50%'!Q$500</f>
        <v>0</v>
      </c>
      <c r="P132" s="2"/>
      <c r="Q132" s="2">
        <f>'[32]&lt;50%'!S$500</f>
        <v>0</v>
      </c>
      <c r="R132" s="2">
        <f>'[32]&lt;50%'!T$500</f>
        <v>0</v>
      </c>
      <c r="S132" s="2">
        <f>'[32]&lt;50%'!U$500</f>
        <v>0</v>
      </c>
      <c r="T132" s="2">
        <f>'[32]&lt;50%'!V$500</f>
        <v>0</v>
      </c>
      <c r="U132" s="2">
        <f>'[32]&lt;50%'!W$500</f>
        <v>0</v>
      </c>
      <c r="V132" s="2"/>
      <c r="W132" s="2"/>
      <c r="X132" s="2"/>
      <c r="Y132" s="2"/>
      <c r="Z132" s="2"/>
      <c r="AA132" s="2"/>
      <c r="AB132" s="2">
        <f>'[32]&lt;50%'!AD$500</f>
        <v>0</v>
      </c>
    </row>
    <row r="133" spans="1:28" ht="14.25" thickBot="1" x14ac:dyDescent="0.2">
      <c r="A133" s="1" t="s">
        <v>12</v>
      </c>
      <c r="B133" s="2">
        <f>'[33]&lt;50%'!D$500</f>
        <v>0</v>
      </c>
      <c r="C133" s="2"/>
      <c r="D133" s="2"/>
      <c r="E133" s="2">
        <f>'[33]&lt;50%'!G$500</f>
        <v>0</v>
      </c>
      <c r="F133" s="2">
        <f>'[33]&lt;50%'!H$500</f>
        <v>0</v>
      </c>
      <c r="G133" s="2">
        <f>'[33]&lt;50%'!I$500</f>
        <v>0</v>
      </c>
      <c r="H133" s="2">
        <f>'[33]&lt;50%'!J$500</f>
        <v>0</v>
      </c>
      <c r="I133" s="2">
        <f>'[33]&lt;50%'!K$500</f>
        <v>0</v>
      </c>
      <c r="J133" s="2">
        <f>'[33]&lt;50%'!L$500</f>
        <v>0</v>
      </c>
      <c r="K133" s="2">
        <f>'[33]&lt;50%'!M$500</f>
        <v>0</v>
      </c>
      <c r="L133" s="2">
        <f>'[33]&lt;50%'!N$500</f>
        <v>0</v>
      </c>
      <c r="M133" s="2">
        <f>'[33]&lt;50%'!O$500</f>
        <v>0</v>
      </c>
      <c r="N133" s="2">
        <f>'[33]&lt;50%'!P$500</f>
        <v>0</v>
      </c>
      <c r="O133" s="2">
        <f>'[33]&lt;50%'!Q$500</f>
        <v>0</v>
      </c>
      <c r="P133" s="2"/>
      <c r="Q133" s="2">
        <f>'[33]&lt;50%'!S$500</f>
        <v>0</v>
      </c>
      <c r="R133" s="2">
        <f>'[33]&lt;50%'!T$500</f>
        <v>0</v>
      </c>
      <c r="S133" s="2">
        <f>'[33]&lt;50%'!U$500</f>
        <v>0</v>
      </c>
      <c r="T133" s="2">
        <f>'[33]&lt;50%'!V$500</f>
        <v>0</v>
      </c>
      <c r="U133" s="2">
        <f>'[33]&lt;50%'!W$500</f>
        <v>0</v>
      </c>
      <c r="V133" s="2"/>
      <c r="W133" s="2"/>
      <c r="X133" s="2"/>
      <c r="Y133" s="2"/>
      <c r="Z133" s="2"/>
      <c r="AA133" s="2"/>
      <c r="AB133" s="2">
        <f>'[33]&lt;50%'!AD$500</f>
        <v>0</v>
      </c>
    </row>
    <row r="134" spans="1:28" ht="14.25" thickBot="1" x14ac:dyDescent="0.2">
      <c r="A134" s="3" t="s">
        <v>0</v>
      </c>
      <c r="B134" s="4">
        <f t="shared" ref="B134" si="79">SUM(B123:B133)</f>
        <v>231</v>
      </c>
      <c r="C134" s="4"/>
      <c r="D134" s="4"/>
      <c r="E134" s="4">
        <f>SUM(E123:E133)</f>
        <v>45</v>
      </c>
      <c r="F134" s="4">
        <f t="shared" ref="F134" si="80">SUM(F123:F133)</f>
        <v>169</v>
      </c>
      <c r="G134" s="4">
        <f t="shared" ref="G134" si="81">SUM(G123:G133)</f>
        <v>93</v>
      </c>
      <c r="H134" s="4">
        <f t="shared" ref="H134" si="82">SUM(H123:H133)</f>
        <v>39</v>
      </c>
      <c r="I134" s="4">
        <f t="shared" ref="I134" si="83">SUM(I123:I133)</f>
        <v>12</v>
      </c>
      <c r="J134" s="4">
        <f t="shared" ref="J134" si="84">SUM(J123:J133)</f>
        <v>1009</v>
      </c>
      <c r="K134" s="4">
        <f t="shared" ref="K134" si="85">SUM(K123:K133)</f>
        <v>520</v>
      </c>
      <c r="L134" s="4">
        <f t="shared" ref="L134" si="86">SUM(L123:L133)</f>
        <v>1547</v>
      </c>
      <c r="M134" s="4">
        <f t="shared" ref="M134" si="87">SUM(M123:M133)</f>
        <v>190</v>
      </c>
      <c r="N134" s="4">
        <f t="shared" ref="N134" si="88">SUM(N123:N133)</f>
        <v>66</v>
      </c>
      <c r="O134" s="4">
        <f t="shared" ref="O134" si="89">SUM(O123:O133)</f>
        <v>279</v>
      </c>
      <c r="P134" s="4"/>
      <c r="Q134" s="4">
        <f t="shared" ref="Q134" si="90">SUM(Q123:Q133)</f>
        <v>18</v>
      </c>
      <c r="R134" s="4">
        <f t="shared" ref="R134" si="91">SUM(R123:R133)</f>
        <v>9</v>
      </c>
      <c r="S134" s="4">
        <f t="shared" ref="S134:U134" si="92">SUM(S123:S133)</f>
        <v>21</v>
      </c>
      <c r="T134" s="4">
        <f t="shared" si="92"/>
        <v>0</v>
      </c>
      <c r="U134" s="4">
        <f t="shared" si="92"/>
        <v>0</v>
      </c>
      <c r="V134" s="4"/>
      <c r="W134" s="4"/>
      <c r="X134" s="4"/>
      <c r="Y134" s="4"/>
      <c r="Z134" s="4"/>
      <c r="AA134" s="4"/>
      <c r="AB134" s="4">
        <f t="shared" ref="AB134" si="93">SUM(AB123:AB133)</f>
        <v>577</v>
      </c>
    </row>
    <row r="141" spans="1:28" ht="27" customHeight="1" x14ac:dyDescent="0.15">
      <c r="A141" s="108" t="s">
        <v>1</v>
      </c>
      <c r="B141" s="109" t="s">
        <v>45</v>
      </c>
      <c r="C141" s="109"/>
      <c r="D141" s="109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82"/>
    </row>
    <row r="142" spans="1:28" ht="27" x14ac:dyDescent="0.15">
      <c r="A142" s="108"/>
      <c r="B142" s="11" t="s">
        <v>13</v>
      </c>
      <c r="C142" s="11"/>
      <c r="D142" s="11"/>
      <c r="E142" s="7" t="s">
        <v>14</v>
      </c>
      <c r="F142" s="7" t="s">
        <v>15</v>
      </c>
      <c r="G142" s="7" t="s">
        <v>16</v>
      </c>
      <c r="H142" s="7" t="s">
        <v>17</v>
      </c>
      <c r="I142" s="7" t="s">
        <v>18</v>
      </c>
      <c r="J142" s="7" t="s">
        <v>20</v>
      </c>
      <c r="K142" s="7" t="s">
        <v>19</v>
      </c>
      <c r="L142" s="7" t="s">
        <v>21</v>
      </c>
      <c r="M142" s="7" t="s">
        <v>22</v>
      </c>
      <c r="N142" s="7" t="s">
        <v>23</v>
      </c>
      <c r="O142" s="7" t="s">
        <v>24</v>
      </c>
      <c r="P142" s="7"/>
      <c r="Q142" s="7" t="s">
        <v>25</v>
      </c>
      <c r="R142" s="7" t="s">
        <v>26</v>
      </c>
      <c r="S142" s="7" t="s">
        <v>133</v>
      </c>
      <c r="T142" s="73" t="s">
        <v>118</v>
      </c>
      <c r="U142" s="73" t="s">
        <v>119</v>
      </c>
      <c r="AB142" s="90" t="s">
        <v>149</v>
      </c>
    </row>
    <row r="143" spans="1:28" ht="14.25" thickBot="1" x14ac:dyDescent="0.2">
      <c r="A143" s="1" t="s">
        <v>2</v>
      </c>
      <c r="B143" s="2">
        <f>B3+B23+B43+B63+B83+B103+B123</f>
        <v>12</v>
      </c>
      <c r="C143" s="2"/>
      <c r="D143" s="2"/>
      <c r="E143" s="2">
        <f t="shared" ref="E143:R143" si="94">E3+E23+E43+E63+E83+E103+E123</f>
        <v>12</v>
      </c>
      <c r="F143" s="2">
        <f t="shared" si="94"/>
        <v>8</v>
      </c>
      <c r="G143" s="2">
        <f t="shared" si="94"/>
        <v>4</v>
      </c>
      <c r="H143" s="2">
        <f t="shared" si="94"/>
        <v>8</v>
      </c>
      <c r="I143" s="2">
        <f t="shared" si="94"/>
        <v>4</v>
      </c>
      <c r="J143" s="2">
        <f t="shared" si="94"/>
        <v>14</v>
      </c>
      <c r="K143" s="2">
        <f t="shared" si="94"/>
        <v>8</v>
      </c>
      <c r="L143" s="2">
        <f t="shared" si="94"/>
        <v>10</v>
      </c>
      <c r="M143" s="2">
        <f t="shared" si="94"/>
        <v>14</v>
      </c>
      <c r="N143" s="2">
        <f t="shared" si="94"/>
        <v>8</v>
      </c>
      <c r="O143" s="2">
        <f t="shared" si="94"/>
        <v>10</v>
      </c>
      <c r="P143" s="2"/>
      <c r="Q143" s="2">
        <f t="shared" si="94"/>
        <v>0</v>
      </c>
      <c r="R143" s="2">
        <f t="shared" si="94"/>
        <v>0</v>
      </c>
      <c r="S143" s="2">
        <f t="shared" ref="S143:U143" si="95">S3+S23+S43+S63+S83+S103+S123</f>
        <v>0</v>
      </c>
      <c r="T143" s="2">
        <f t="shared" si="95"/>
        <v>0</v>
      </c>
      <c r="U143" s="2">
        <f t="shared" si="95"/>
        <v>0</v>
      </c>
      <c r="V143" s="2"/>
      <c r="W143" s="2"/>
      <c r="X143" s="2"/>
      <c r="Y143" s="2"/>
      <c r="Z143" s="2"/>
      <c r="AA143" s="2"/>
      <c r="AB143" s="2">
        <f t="shared" ref="AB143" si="96">AB3+AB23+AB43+AB63+AB83+AB103+AB123</f>
        <v>47</v>
      </c>
    </row>
    <row r="144" spans="1:28" ht="14.25" thickBot="1" x14ac:dyDescent="0.2">
      <c r="A144" s="1" t="s">
        <v>3</v>
      </c>
      <c r="B144" s="2">
        <f t="shared" ref="B144:B153" si="97">B4+B24+B44+B64+B84+B104+B124</f>
        <v>358</v>
      </c>
      <c r="C144" s="2"/>
      <c r="D144" s="2"/>
      <c r="E144" s="2">
        <f t="shared" ref="E144:O144" si="98">E4+E24+E44+E64+E84+E104+E124</f>
        <v>257</v>
      </c>
      <c r="F144" s="2">
        <f t="shared" si="98"/>
        <v>269</v>
      </c>
      <c r="G144" s="2">
        <f t="shared" si="98"/>
        <v>99</v>
      </c>
      <c r="H144" s="2">
        <f t="shared" si="98"/>
        <v>193</v>
      </c>
      <c r="I144" s="2">
        <f t="shared" si="98"/>
        <v>72</v>
      </c>
      <c r="J144" s="2">
        <f t="shared" si="98"/>
        <v>2451</v>
      </c>
      <c r="K144" s="2">
        <f t="shared" si="98"/>
        <v>1393</v>
      </c>
      <c r="L144" s="2">
        <f t="shared" si="98"/>
        <v>709</v>
      </c>
      <c r="M144" s="2">
        <f t="shared" si="98"/>
        <v>2263</v>
      </c>
      <c r="N144" s="2">
        <f t="shared" si="98"/>
        <v>1333</v>
      </c>
      <c r="O144" s="2">
        <f t="shared" si="98"/>
        <v>514</v>
      </c>
      <c r="P144" s="2"/>
      <c r="Q144" s="2">
        <f t="shared" ref="Q144:R144" si="99">Q4+Q24+Q44+Q64+Q84+Q104+Q124</f>
        <v>0</v>
      </c>
      <c r="R144" s="2">
        <f t="shared" si="99"/>
        <v>53</v>
      </c>
      <c r="S144" s="2">
        <f t="shared" ref="S144:U144" si="100">S4+S24+S44+S64+S84+S104+S124</f>
        <v>53</v>
      </c>
      <c r="T144" s="2">
        <f t="shared" si="100"/>
        <v>1</v>
      </c>
      <c r="U144" s="2">
        <f t="shared" si="100"/>
        <v>0</v>
      </c>
      <c r="V144" s="2"/>
      <c r="W144" s="2"/>
      <c r="X144" s="2"/>
      <c r="Y144" s="2"/>
      <c r="Z144" s="2"/>
      <c r="AA144" s="2"/>
      <c r="AB144" s="2">
        <f t="shared" ref="AB144" si="101">AB4+AB24+AB44+AB64+AB84+AB104+AB124</f>
        <v>9904</v>
      </c>
    </row>
    <row r="145" spans="1:28" ht="14.25" thickBot="1" x14ac:dyDescent="0.2">
      <c r="A145" s="1" t="s">
        <v>4</v>
      </c>
      <c r="B145" s="2">
        <f t="shared" si="97"/>
        <v>0</v>
      </c>
      <c r="C145" s="2"/>
      <c r="D145" s="2"/>
      <c r="E145" s="2">
        <f t="shared" ref="E145:O145" si="102">E5+E25+E45+E65+E85+E105+E125</f>
        <v>0</v>
      </c>
      <c r="F145" s="2">
        <f t="shared" si="102"/>
        <v>0</v>
      </c>
      <c r="G145" s="2">
        <f t="shared" si="102"/>
        <v>0</v>
      </c>
      <c r="H145" s="2">
        <f t="shared" si="102"/>
        <v>0</v>
      </c>
      <c r="I145" s="2">
        <f t="shared" si="102"/>
        <v>0</v>
      </c>
      <c r="J145" s="2">
        <f t="shared" si="102"/>
        <v>0</v>
      </c>
      <c r="K145" s="2">
        <f t="shared" si="102"/>
        <v>0</v>
      </c>
      <c r="L145" s="2">
        <f t="shared" si="102"/>
        <v>0</v>
      </c>
      <c r="M145" s="2">
        <f t="shared" si="102"/>
        <v>0</v>
      </c>
      <c r="N145" s="2">
        <f t="shared" si="102"/>
        <v>0</v>
      </c>
      <c r="O145" s="2">
        <f t="shared" si="102"/>
        <v>0</v>
      </c>
      <c r="P145" s="2"/>
      <c r="Q145" s="2">
        <f t="shared" ref="Q145:R145" si="103">Q5+Q25+Q45+Q65+Q85+Q105+Q125</f>
        <v>0</v>
      </c>
      <c r="R145" s="2">
        <f t="shared" si="103"/>
        <v>0</v>
      </c>
      <c r="S145" s="2">
        <f t="shared" ref="S145:U145" si="104">S5+S25+S45+S65+S85+S105+S125</f>
        <v>0</v>
      </c>
      <c r="T145" s="2">
        <f t="shared" si="104"/>
        <v>0</v>
      </c>
      <c r="U145" s="2">
        <f t="shared" si="104"/>
        <v>0</v>
      </c>
      <c r="V145" s="2"/>
      <c r="W145" s="2"/>
      <c r="X145" s="2"/>
      <c r="Y145" s="2"/>
      <c r="Z145" s="2"/>
      <c r="AA145" s="2"/>
      <c r="AB145" s="2">
        <f t="shared" ref="AB145" si="105">AB5+AB25+AB45+AB65+AB85+AB105+AB125</f>
        <v>0</v>
      </c>
    </row>
    <row r="146" spans="1:28" ht="14.25" thickBot="1" x14ac:dyDescent="0.2">
      <c r="A146" s="1" t="s">
        <v>5</v>
      </c>
      <c r="B146" s="2">
        <f t="shared" si="97"/>
        <v>869</v>
      </c>
      <c r="C146" s="2"/>
      <c r="D146" s="2"/>
      <c r="E146" s="2">
        <f t="shared" ref="E146:O146" si="106">E6+E26+E46+E66+E86+E106+E126</f>
        <v>380</v>
      </c>
      <c r="F146" s="2">
        <f t="shared" si="106"/>
        <v>345</v>
      </c>
      <c r="G146" s="2">
        <f t="shared" si="106"/>
        <v>547</v>
      </c>
      <c r="H146" s="2">
        <f t="shared" si="106"/>
        <v>232</v>
      </c>
      <c r="I146" s="2">
        <f t="shared" si="106"/>
        <v>157</v>
      </c>
      <c r="J146" s="2">
        <f t="shared" si="106"/>
        <v>871</v>
      </c>
      <c r="K146" s="2">
        <f t="shared" si="106"/>
        <v>880</v>
      </c>
      <c r="L146" s="2">
        <f t="shared" si="106"/>
        <v>921</v>
      </c>
      <c r="M146" s="2">
        <f t="shared" si="106"/>
        <v>587</v>
      </c>
      <c r="N146" s="2">
        <f t="shared" si="106"/>
        <v>397</v>
      </c>
      <c r="O146" s="2">
        <f t="shared" si="106"/>
        <v>148</v>
      </c>
      <c r="P146" s="2"/>
      <c r="Q146" s="2">
        <f t="shared" ref="Q146:R146" si="107">Q6+Q26+Q46+Q66+Q86+Q106+Q126</f>
        <v>8</v>
      </c>
      <c r="R146" s="2">
        <f t="shared" si="107"/>
        <v>26</v>
      </c>
      <c r="S146" s="2">
        <f t="shared" ref="S146:U146" si="108">S6+S26+S46+S66+S86+S106+S126</f>
        <v>27</v>
      </c>
      <c r="T146" s="2">
        <f t="shared" si="108"/>
        <v>4</v>
      </c>
      <c r="U146" s="2">
        <f t="shared" si="108"/>
        <v>0</v>
      </c>
      <c r="V146" s="2"/>
      <c r="W146" s="2"/>
      <c r="X146" s="2"/>
      <c r="Y146" s="2"/>
      <c r="Z146" s="2"/>
      <c r="AA146" s="2"/>
      <c r="AB146" s="2">
        <f t="shared" ref="AB146" si="109">AB6+AB26+AB46+AB66+AB86+AB106+AB126</f>
        <v>2393</v>
      </c>
    </row>
    <row r="147" spans="1:28" ht="14.25" thickBot="1" x14ac:dyDescent="0.2">
      <c r="A147" s="1" t="s">
        <v>6</v>
      </c>
      <c r="B147" s="2">
        <f t="shared" si="97"/>
        <v>5</v>
      </c>
      <c r="C147" s="2"/>
      <c r="D147" s="2"/>
      <c r="E147" s="2">
        <f t="shared" ref="E147:O147" si="110">E7+E27+E47+E67+E87+E107+E127</f>
        <v>4</v>
      </c>
      <c r="F147" s="2">
        <f t="shared" si="110"/>
        <v>4</v>
      </c>
      <c r="G147" s="2">
        <f t="shared" si="110"/>
        <v>1</v>
      </c>
      <c r="H147" s="2">
        <f t="shared" si="110"/>
        <v>3</v>
      </c>
      <c r="I147" s="2">
        <f t="shared" si="110"/>
        <v>1</v>
      </c>
      <c r="J147" s="2">
        <f t="shared" si="110"/>
        <v>4</v>
      </c>
      <c r="K147" s="2">
        <f t="shared" si="110"/>
        <v>5</v>
      </c>
      <c r="L147" s="2">
        <f t="shared" si="110"/>
        <v>1</v>
      </c>
      <c r="M147" s="2">
        <f t="shared" si="110"/>
        <v>3</v>
      </c>
      <c r="N147" s="2">
        <f t="shared" si="110"/>
        <v>5</v>
      </c>
      <c r="O147" s="2">
        <f t="shared" si="110"/>
        <v>0</v>
      </c>
      <c r="P147" s="2"/>
      <c r="Q147" s="2">
        <f t="shared" ref="Q147:R147" si="111">Q7+Q27+Q47+Q67+Q87+Q107+Q127</f>
        <v>0</v>
      </c>
      <c r="R147" s="2">
        <f t="shared" si="111"/>
        <v>0</v>
      </c>
      <c r="S147" s="2">
        <f t="shared" ref="S147:U147" si="112">S7+S27+S47+S67+S87+S107+S127</f>
        <v>0</v>
      </c>
      <c r="T147" s="2">
        <f t="shared" si="112"/>
        <v>0</v>
      </c>
      <c r="U147" s="2">
        <f t="shared" si="112"/>
        <v>0</v>
      </c>
      <c r="V147" s="2"/>
      <c r="W147" s="2"/>
      <c r="X147" s="2"/>
      <c r="Y147" s="2"/>
      <c r="Z147" s="2"/>
      <c r="AA147" s="2"/>
      <c r="AB147" s="2">
        <f t="shared" ref="AB147" si="113">AB7+AB27+AB47+AB67+AB87+AB107+AB127</f>
        <v>58</v>
      </c>
    </row>
    <row r="148" spans="1:28" ht="14.25" thickBot="1" x14ac:dyDescent="0.2">
      <c r="A148" s="1" t="s">
        <v>7</v>
      </c>
      <c r="B148" s="2">
        <f t="shared" si="97"/>
        <v>528</v>
      </c>
      <c r="C148" s="2"/>
      <c r="D148" s="2"/>
      <c r="E148" s="2">
        <f t="shared" ref="E148:O148" si="114">E8+E28+E48+E68+E88+E108+E128</f>
        <v>244</v>
      </c>
      <c r="F148" s="2">
        <f t="shared" si="114"/>
        <v>258</v>
      </c>
      <c r="G148" s="2">
        <f t="shared" si="114"/>
        <v>288</v>
      </c>
      <c r="H148" s="2">
        <f t="shared" si="114"/>
        <v>179</v>
      </c>
      <c r="I148" s="2">
        <f t="shared" si="114"/>
        <v>73</v>
      </c>
      <c r="J148" s="2">
        <f t="shared" si="114"/>
        <v>1058</v>
      </c>
      <c r="K148" s="2">
        <f t="shared" si="114"/>
        <v>506</v>
      </c>
      <c r="L148" s="2">
        <f t="shared" si="114"/>
        <v>1040</v>
      </c>
      <c r="M148" s="2">
        <f t="shared" si="114"/>
        <v>597</v>
      </c>
      <c r="N148" s="2">
        <f t="shared" si="114"/>
        <v>137</v>
      </c>
      <c r="O148" s="2">
        <f t="shared" si="114"/>
        <v>305</v>
      </c>
      <c r="P148" s="2"/>
      <c r="Q148" s="2">
        <f t="shared" ref="Q148:R148" si="115">Q8+Q28+Q48+Q68+Q88+Q108+Q128</f>
        <v>11</v>
      </c>
      <c r="R148" s="2">
        <f t="shared" si="115"/>
        <v>23</v>
      </c>
      <c r="S148" s="2">
        <f t="shared" ref="S148:U148" si="116">S8+S28+S48+S68+S88+S108+S128</f>
        <v>32</v>
      </c>
      <c r="T148" s="2">
        <f t="shared" si="116"/>
        <v>10</v>
      </c>
      <c r="U148" s="2">
        <f t="shared" si="116"/>
        <v>0</v>
      </c>
      <c r="V148" s="2"/>
      <c r="W148" s="2"/>
      <c r="X148" s="2"/>
      <c r="Y148" s="2"/>
      <c r="Z148" s="2"/>
      <c r="AA148" s="2"/>
      <c r="AB148" s="2">
        <f t="shared" ref="AB148" si="117">AB8+AB28+AB48+AB68+AB88+AB108+AB128</f>
        <v>5192</v>
      </c>
    </row>
    <row r="149" spans="1:28" ht="14.25" thickBot="1" x14ac:dyDescent="0.2">
      <c r="A149" s="1" t="s">
        <v>8</v>
      </c>
      <c r="B149" s="2">
        <f t="shared" si="97"/>
        <v>137</v>
      </c>
      <c r="C149" s="2"/>
      <c r="D149" s="2"/>
      <c r="E149" s="2">
        <f t="shared" ref="E149:O149" si="118">E9+E29+E49+E69+E89+E109+E129</f>
        <v>81</v>
      </c>
      <c r="F149" s="2">
        <f t="shared" si="118"/>
        <v>95</v>
      </c>
      <c r="G149" s="2">
        <f t="shared" si="118"/>
        <v>46</v>
      </c>
      <c r="H149" s="2">
        <f t="shared" si="118"/>
        <v>44</v>
      </c>
      <c r="I149" s="2">
        <f t="shared" si="118"/>
        <v>41</v>
      </c>
      <c r="J149" s="2">
        <f t="shared" si="118"/>
        <v>146</v>
      </c>
      <c r="K149" s="2">
        <f t="shared" si="118"/>
        <v>216</v>
      </c>
      <c r="L149" s="2">
        <f t="shared" si="118"/>
        <v>219</v>
      </c>
      <c r="M149" s="2">
        <f t="shared" si="118"/>
        <v>65</v>
      </c>
      <c r="N149" s="2">
        <f t="shared" si="118"/>
        <v>151</v>
      </c>
      <c r="O149" s="2">
        <f t="shared" si="118"/>
        <v>102</v>
      </c>
      <c r="P149" s="2"/>
      <c r="Q149" s="2">
        <f t="shared" ref="Q149:R149" si="119">Q9+Q29+Q49+Q69+Q89+Q109+Q129</f>
        <v>13</v>
      </c>
      <c r="R149" s="2">
        <f t="shared" si="119"/>
        <v>11</v>
      </c>
      <c r="S149" s="2">
        <f t="shared" ref="S149:U149" si="120">S9+S29+S49+S69+S89+S109+S129</f>
        <v>24</v>
      </c>
      <c r="T149" s="2">
        <f t="shared" si="120"/>
        <v>0</v>
      </c>
      <c r="U149" s="2">
        <f t="shared" si="120"/>
        <v>0</v>
      </c>
      <c r="V149" s="2"/>
      <c r="W149" s="2"/>
      <c r="X149" s="2"/>
      <c r="Y149" s="2"/>
      <c r="Z149" s="2"/>
      <c r="AA149" s="2"/>
      <c r="AB149" s="2">
        <f t="shared" ref="AB149" si="121">AB9+AB29+AB49+AB69+AB89+AB109+AB129</f>
        <v>978</v>
      </c>
    </row>
    <row r="150" spans="1:28" ht="14.25" thickBot="1" x14ac:dyDescent="0.2">
      <c r="A150" s="1" t="s">
        <v>9</v>
      </c>
      <c r="B150" s="2">
        <f t="shared" si="97"/>
        <v>287</v>
      </c>
      <c r="C150" s="2"/>
      <c r="D150" s="2"/>
      <c r="E150" s="2">
        <f t="shared" ref="E150:O150" si="122">E10+E30+E50+E70+E90+E110+E130</f>
        <v>194</v>
      </c>
      <c r="F150" s="2">
        <f t="shared" si="122"/>
        <v>170</v>
      </c>
      <c r="G150" s="2">
        <f t="shared" si="122"/>
        <v>130</v>
      </c>
      <c r="H150" s="2">
        <f t="shared" si="122"/>
        <v>108</v>
      </c>
      <c r="I150" s="2">
        <f t="shared" si="122"/>
        <v>93</v>
      </c>
      <c r="J150" s="2">
        <f t="shared" si="122"/>
        <v>650</v>
      </c>
      <c r="K150" s="2">
        <f t="shared" si="122"/>
        <v>499</v>
      </c>
      <c r="L150" s="2">
        <f t="shared" si="122"/>
        <v>441</v>
      </c>
      <c r="M150" s="2">
        <f t="shared" si="122"/>
        <v>529</v>
      </c>
      <c r="N150" s="2">
        <f t="shared" si="122"/>
        <v>318</v>
      </c>
      <c r="O150" s="2">
        <f t="shared" si="122"/>
        <v>181</v>
      </c>
      <c r="P150" s="2"/>
      <c r="Q150" s="2">
        <f t="shared" ref="Q150:R150" si="123">Q10+Q30+Q50+Q70+Q90+Q110+Q130</f>
        <v>6</v>
      </c>
      <c r="R150" s="2">
        <f t="shared" si="123"/>
        <v>21</v>
      </c>
      <c r="S150" s="2">
        <f t="shared" ref="S150:U150" si="124">S10+S30+S50+S70+S90+S110+S130</f>
        <v>23</v>
      </c>
      <c r="T150" s="2">
        <f t="shared" si="124"/>
        <v>0</v>
      </c>
      <c r="U150" s="2">
        <f t="shared" si="124"/>
        <v>0</v>
      </c>
      <c r="V150" s="2"/>
      <c r="W150" s="2"/>
      <c r="X150" s="2"/>
      <c r="Y150" s="2"/>
      <c r="Z150" s="2"/>
      <c r="AA150" s="2"/>
      <c r="AB150" s="2">
        <f t="shared" ref="AB150" si="125">AB10+AB30+AB50+AB70+AB90+AB110+AB130</f>
        <v>1787</v>
      </c>
    </row>
    <row r="151" spans="1:28" ht="14.25" thickBot="1" x14ac:dyDescent="0.2">
      <c r="A151" s="1" t="s">
        <v>10</v>
      </c>
      <c r="B151" s="2">
        <f t="shared" si="97"/>
        <v>0</v>
      </c>
      <c r="C151" s="2"/>
      <c r="D151" s="2"/>
      <c r="E151" s="2">
        <f t="shared" ref="E151:O151" si="126">E11+E31+E51+E71+E91+E111+E131</f>
        <v>0</v>
      </c>
      <c r="F151" s="2">
        <f t="shared" si="126"/>
        <v>0</v>
      </c>
      <c r="G151" s="2">
        <f t="shared" si="126"/>
        <v>0</v>
      </c>
      <c r="H151" s="2">
        <f t="shared" si="126"/>
        <v>0</v>
      </c>
      <c r="I151" s="2">
        <f t="shared" si="126"/>
        <v>0</v>
      </c>
      <c r="J151" s="2">
        <f t="shared" si="126"/>
        <v>0</v>
      </c>
      <c r="K151" s="2">
        <f t="shared" si="126"/>
        <v>0</v>
      </c>
      <c r="L151" s="2">
        <f t="shared" si="126"/>
        <v>0</v>
      </c>
      <c r="M151" s="2">
        <f t="shared" si="126"/>
        <v>0</v>
      </c>
      <c r="N151" s="2">
        <f t="shared" si="126"/>
        <v>0</v>
      </c>
      <c r="O151" s="2">
        <f t="shared" si="126"/>
        <v>0</v>
      </c>
      <c r="P151" s="2"/>
      <c r="Q151" s="2">
        <f t="shared" ref="Q151:R151" si="127">Q11+Q31+Q51+Q71+Q91+Q111+Q131</f>
        <v>0</v>
      </c>
      <c r="R151" s="2">
        <f t="shared" si="127"/>
        <v>0</v>
      </c>
      <c r="S151" s="2">
        <f t="shared" ref="S151:U151" si="128">S11+S31+S51+S71+S91+S111+S131</f>
        <v>0</v>
      </c>
      <c r="T151" s="2">
        <f t="shared" si="128"/>
        <v>0</v>
      </c>
      <c r="U151" s="2">
        <f t="shared" si="128"/>
        <v>0</v>
      </c>
      <c r="V151" s="2"/>
      <c r="W151" s="2"/>
      <c r="X151" s="2"/>
      <c r="Y151" s="2"/>
      <c r="Z151" s="2"/>
      <c r="AA151" s="2"/>
      <c r="AB151" s="2">
        <f t="shared" ref="AB151" si="129">AB11+AB31+AB51+AB71+AB91+AB111+AB131</f>
        <v>0</v>
      </c>
    </row>
    <row r="152" spans="1:28" ht="14.25" thickBot="1" x14ac:dyDescent="0.2">
      <c r="A152" s="1" t="s">
        <v>11</v>
      </c>
      <c r="B152" s="2">
        <f t="shared" si="97"/>
        <v>128</v>
      </c>
      <c r="C152" s="2"/>
      <c r="D152" s="2"/>
      <c r="E152" s="2">
        <f t="shared" ref="E152:O152" si="130">E12+E32+E52+E72+E92+E112+E132</f>
        <v>63</v>
      </c>
      <c r="F152" s="2">
        <f t="shared" si="130"/>
        <v>84</v>
      </c>
      <c r="G152" s="2">
        <f t="shared" si="130"/>
        <v>47</v>
      </c>
      <c r="H152" s="2">
        <f t="shared" si="130"/>
        <v>40</v>
      </c>
      <c r="I152" s="2">
        <f t="shared" si="130"/>
        <v>25</v>
      </c>
      <c r="J152" s="2">
        <f t="shared" si="130"/>
        <v>187</v>
      </c>
      <c r="K152" s="2">
        <f t="shared" si="130"/>
        <v>417</v>
      </c>
      <c r="L152" s="2">
        <f t="shared" si="130"/>
        <v>291</v>
      </c>
      <c r="M152" s="2">
        <f t="shared" si="130"/>
        <v>64</v>
      </c>
      <c r="N152" s="2">
        <f t="shared" si="130"/>
        <v>268</v>
      </c>
      <c r="O152" s="2">
        <f t="shared" si="130"/>
        <v>26</v>
      </c>
      <c r="P152" s="2"/>
      <c r="Q152" s="2">
        <f t="shared" ref="Q152:R152" si="131">Q12+Q32+Q52+Q72+Q92+Q112+Q132</f>
        <v>0</v>
      </c>
      <c r="R152" s="2">
        <f t="shared" si="131"/>
        <v>4</v>
      </c>
      <c r="S152" s="2">
        <f t="shared" ref="S152:U152" si="132">S12+S32+S52+S72+S92+S112+S132</f>
        <v>21</v>
      </c>
      <c r="T152" s="2">
        <f t="shared" si="132"/>
        <v>4</v>
      </c>
      <c r="U152" s="2">
        <f t="shared" si="132"/>
        <v>0</v>
      </c>
      <c r="V152" s="2"/>
      <c r="W152" s="2"/>
      <c r="X152" s="2"/>
      <c r="Y152" s="2"/>
      <c r="Z152" s="2"/>
      <c r="AA152" s="2"/>
      <c r="AB152" s="2">
        <f t="shared" ref="AB152" si="133">AB12+AB32+AB52+AB72+AB92+AB112+AB132</f>
        <v>899</v>
      </c>
    </row>
    <row r="153" spans="1:28" ht="14.25" thickBot="1" x14ac:dyDescent="0.2">
      <c r="A153" s="1" t="s">
        <v>12</v>
      </c>
      <c r="B153" s="2">
        <f t="shared" si="97"/>
        <v>0</v>
      </c>
      <c r="C153" s="2"/>
      <c r="D153" s="2"/>
      <c r="E153" s="2">
        <f t="shared" ref="E153:O153" si="134">E13+E33+E53+E73+E93+E113+E133</f>
        <v>0</v>
      </c>
      <c r="F153" s="2">
        <f t="shared" si="134"/>
        <v>0</v>
      </c>
      <c r="G153" s="2">
        <f t="shared" si="134"/>
        <v>0</v>
      </c>
      <c r="H153" s="2">
        <f t="shared" si="134"/>
        <v>0</v>
      </c>
      <c r="I153" s="2">
        <f t="shared" si="134"/>
        <v>0</v>
      </c>
      <c r="J153" s="2">
        <f t="shared" si="134"/>
        <v>0</v>
      </c>
      <c r="K153" s="2">
        <f t="shared" si="134"/>
        <v>0</v>
      </c>
      <c r="L153" s="2">
        <f t="shared" si="134"/>
        <v>0</v>
      </c>
      <c r="M153" s="2">
        <f t="shared" si="134"/>
        <v>0</v>
      </c>
      <c r="N153" s="2">
        <f t="shared" si="134"/>
        <v>0</v>
      </c>
      <c r="O153" s="2">
        <f t="shared" si="134"/>
        <v>0</v>
      </c>
      <c r="P153" s="2"/>
      <c r="Q153" s="2">
        <f t="shared" ref="Q153:R153" si="135">Q13+Q33+Q53+Q73+Q93+Q113+Q133</f>
        <v>0</v>
      </c>
      <c r="R153" s="2">
        <f t="shared" si="135"/>
        <v>0</v>
      </c>
      <c r="S153" s="2">
        <f t="shared" ref="S153:U153" si="136">S13+S33+S53+S73+S93+S113+S133</f>
        <v>0</v>
      </c>
      <c r="T153" s="2">
        <f t="shared" si="136"/>
        <v>0</v>
      </c>
      <c r="U153" s="2">
        <f t="shared" si="136"/>
        <v>0</v>
      </c>
      <c r="V153" s="2"/>
      <c r="W153" s="2"/>
      <c r="X153" s="2"/>
      <c r="Y153" s="2"/>
      <c r="Z153" s="2"/>
      <c r="AA153" s="2"/>
      <c r="AB153" s="2">
        <f t="shared" ref="AB153" si="137">AB13+AB33+AB53+AB73+AB93+AB113+AB133</f>
        <v>0</v>
      </c>
    </row>
    <row r="154" spans="1:28" ht="14.25" thickBot="1" x14ac:dyDescent="0.2">
      <c r="A154" s="3" t="s">
        <v>0</v>
      </c>
      <c r="B154" s="4">
        <f t="shared" ref="B154" si="138">SUM(B143:B153)</f>
        <v>2324</v>
      </c>
      <c r="C154" s="4"/>
      <c r="D154" s="4"/>
      <c r="E154" s="4">
        <f>SUM(E143:E153)</f>
        <v>1235</v>
      </c>
      <c r="F154" s="4">
        <f t="shared" ref="F154:O154" si="139">SUM(F143:F153)</f>
        <v>1233</v>
      </c>
      <c r="G154" s="4">
        <f t="shared" si="139"/>
        <v>1162</v>
      </c>
      <c r="H154" s="4">
        <f t="shared" si="139"/>
        <v>807</v>
      </c>
      <c r="I154" s="4">
        <f t="shared" si="139"/>
        <v>466</v>
      </c>
      <c r="J154" s="4">
        <f t="shared" si="139"/>
        <v>5381</v>
      </c>
      <c r="K154" s="4">
        <f t="shared" si="139"/>
        <v>3924</v>
      </c>
      <c r="L154" s="4">
        <f t="shared" si="139"/>
        <v>3632</v>
      </c>
      <c r="M154" s="4">
        <f t="shared" si="139"/>
        <v>4122</v>
      </c>
      <c r="N154" s="4">
        <f t="shared" si="139"/>
        <v>2617</v>
      </c>
      <c r="O154" s="4">
        <f t="shared" si="139"/>
        <v>1286</v>
      </c>
      <c r="P154" s="4"/>
      <c r="Q154" s="4">
        <f t="shared" ref="Q154:R154" si="140">SUM(Q143:Q153)</f>
        <v>38</v>
      </c>
      <c r="R154" s="4">
        <f t="shared" si="140"/>
        <v>138</v>
      </c>
      <c r="S154" s="4">
        <f t="shared" ref="S154:U154" si="141">SUM(S143:S153)</f>
        <v>180</v>
      </c>
      <c r="T154" s="4">
        <f t="shared" si="141"/>
        <v>19</v>
      </c>
      <c r="U154" s="4">
        <f t="shared" si="141"/>
        <v>0</v>
      </c>
      <c r="V154" s="4"/>
      <c r="W154" s="4"/>
      <c r="X154" s="4"/>
      <c r="Y154" s="4"/>
      <c r="Z154" s="4"/>
      <c r="AA154" s="4"/>
      <c r="AB154" s="4">
        <f t="shared" ref="AB154" si="142">SUM(AB143:AB153)</f>
        <v>21258</v>
      </c>
    </row>
    <row r="161" spans="1:21" x14ac:dyDescent="0.15">
      <c r="A161" s="108" t="s">
        <v>1</v>
      </c>
      <c r="B161" s="118" t="s">
        <v>104</v>
      </c>
      <c r="C161" s="119"/>
      <c r="D161" s="119"/>
      <c r="E161" s="120"/>
      <c r="F161" s="52"/>
      <c r="G161" s="121" t="s">
        <v>105</v>
      </c>
      <c r="H161" s="121"/>
      <c r="I161" s="121"/>
      <c r="J161" s="121"/>
      <c r="K161" s="121"/>
      <c r="L161" s="121"/>
      <c r="M161" s="64"/>
      <c r="N161" s="64"/>
      <c r="O161" s="64"/>
      <c r="P161" s="64"/>
      <c r="Q161" s="64"/>
      <c r="R161" s="64"/>
      <c r="S161" s="64"/>
      <c r="T161" s="65"/>
      <c r="U161" s="65"/>
    </row>
    <row r="162" spans="1:21" x14ac:dyDescent="0.15">
      <c r="A162" s="108"/>
      <c r="B162" s="51">
        <v>1</v>
      </c>
      <c r="C162" s="51">
        <v>0.9</v>
      </c>
      <c r="D162" s="51">
        <v>0.8</v>
      </c>
      <c r="E162" s="63">
        <v>0.7</v>
      </c>
      <c r="F162" s="7"/>
      <c r="G162" s="57" t="s">
        <v>87</v>
      </c>
      <c r="H162" s="57" t="s">
        <v>88</v>
      </c>
      <c r="I162" s="57" t="s">
        <v>89</v>
      </c>
      <c r="J162" s="57" t="s">
        <v>90</v>
      </c>
      <c r="K162" s="57" t="s">
        <v>91</v>
      </c>
      <c r="L162" s="57" t="s">
        <v>92</v>
      </c>
      <c r="M162" s="55"/>
      <c r="N162" s="55" t="s">
        <v>93</v>
      </c>
      <c r="O162" s="122" t="str">
        <f>share!O162</f>
        <v>Different semantics</v>
      </c>
      <c r="P162" s="122"/>
      <c r="Q162" s="122"/>
      <c r="R162" s="122"/>
      <c r="S162" s="122"/>
      <c r="T162" s="122"/>
      <c r="U162" s="122"/>
    </row>
    <row r="163" spans="1:21" ht="14.25" thickBot="1" x14ac:dyDescent="0.2">
      <c r="A163" s="1" t="s">
        <v>2</v>
      </c>
      <c r="B163" s="2">
        <f>B3-E3</f>
        <v>0</v>
      </c>
      <c r="C163" s="2">
        <f>B23-E23</f>
        <v>0</v>
      </c>
      <c r="D163" s="2">
        <f>B43-E43</f>
        <v>0</v>
      </c>
      <c r="E163" s="2">
        <f>B63-E63</f>
        <v>0</v>
      </c>
      <c r="F163" s="2"/>
      <c r="G163" s="62"/>
      <c r="H163" s="62"/>
      <c r="I163" s="62"/>
      <c r="J163" s="62"/>
      <c r="K163" s="62"/>
      <c r="L163" s="62"/>
      <c r="N163" s="53" t="s">
        <v>94</v>
      </c>
      <c r="O163" s="122" t="str">
        <f>share!O163</f>
        <v>ID/Label as data</v>
      </c>
      <c r="P163" s="122"/>
      <c r="Q163" s="122"/>
      <c r="R163" s="122"/>
      <c r="S163" s="122"/>
      <c r="T163" s="122"/>
      <c r="U163" s="122"/>
    </row>
    <row r="164" spans="1:21" ht="14.25" thickBot="1" x14ac:dyDescent="0.2">
      <c r="A164" s="1" t="s">
        <v>3</v>
      </c>
      <c r="B164" s="2">
        <f t="shared" ref="B164:B173" si="143">B4-E4</f>
        <v>23</v>
      </c>
      <c r="C164" s="2">
        <f t="shared" ref="C164:C173" si="144">B24-E24</f>
        <v>0</v>
      </c>
      <c r="D164" s="2">
        <f t="shared" ref="D164:D173" si="145">B44-E44</f>
        <v>2</v>
      </c>
      <c r="E164" s="2">
        <f t="shared" ref="E164:E173" si="146">B64-E64</f>
        <v>0</v>
      </c>
      <c r="F164" s="2"/>
      <c r="G164" s="62">
        <v>25</v>
      </c>
      <c r="H164" s="62"/>
      <c r="I164" s="62"/>
      <c r="J164" s="62"/>
      <c r="K164" s="62"/>
      <c r="L164" s="62"/>
      <c r="N164" s="53" t="s">
        <v>95</v>
      </c>
      <c r="O164" s="122" t="str">
        <f>share!O164</f>
        <v>Identfied as row/columnb-based cells (Empty cells, others)</v>
      </c>
      <c r="P164" s="122"/>
      <c r="Q164" s="122"/>
      <c r="R164" s="122"/>
      <c r="S164" s="122"/>
      <c r="T164" s="122"/>
      <c r="U164" s="122"/>
    </row>
    <row r="165" spans="1:21" ht="14.25" thickBot="1" x14ac:dyDescent="0.2">
      <c r="A165" s="1" t="s">
        <v>4</v>
      </c>
      <c r="B165" s="2">
        <f t="shared" si="143"/>
        <v>0</v>
      </c>
      <c r="C165" s="2">
        <f t="shared" si="144"/>
        <v>0</v>
      </c>
      <c r="D165" s="2">
        <f t="shared" si="145"/>
        <v>0</v>
      </c>
      <c r="E165" s="2">
        <f t="shared" si="146"/>
        <v>0</v>
      </c>
      <c r="F165" s="2"/>
      <c r="G165" s="62"/>
      <c r="H165" s="62"/>
      <c r="I165" s="62"/>
      <c r="J165" s="62"/>
      <c r="K165" s="62"/>
      <c r="L165" s="62"/>
      <c r="N165" s="53" t="s">
        <v>96</v>
      </c>
      <c r="O165" s="122">
        <f>share!O165</f>
        <v>0</v>
      </c>
      <c r="P165" s="122"/>
      <c r="Q165" s="122"/>
      <c r="R165" s="122"/>
      <c r="S165" s="122"/>
      <c r="T165" s="122"/>
      <c r="U165" s="122"/>
    </row>
    <row r="166" spans="1:21" ht="14.25" thickBot="1" x14ac:dyDescent="0.2">
      <c r="A166" s="1" t="s">
        <v>5</v>
      </c>
      <c r="B166" s="2">
        <f t="shared" si="143"/>
        <v>5</v>
      </c>
      <c r="C166" s="2">
        <f t="shared" si="144"/>
        <v>1</v>
      </c>
      <c r="D166" s="2">
        <f t="shared" si="145"/>
        <v>0</v>
      </c>
      <c r="E166" s="2">
        <f t="shared" si="146"/>
        <v>5</v>
      </c>
      <c r="F166" s="2"/>
      <c r="G166" s="62">
        <v>8</v>
      </c>
      <c r="H166" s="62">
        <v>2</v>
      </c>
      <c r="I166" s="62">
        <v>1</v>
      </c>
      <c r="J166" s="62"/>
      <c r="K166" s="62"/>
      <c r="L166" s="62"/>
      <c r="N166" s="53" t="s">
        <v>97</v>
      </c>
      <c r="O166" s="122">
        <f>share!O166</f>
        <v>0</v>
      </c>
      <c r="P166" s="122"/>
      <c r="Q166" s="122"/>
      <c r="R166" s="122"/>
      <c r="S166" s="122"/>
      <c r="T166" s="122"/>
      <c r="U166" s="122"/>
    </row>
    <row r="167" spans="1:21" ht="14.25" thickBot="1" x14ac:dyDescent="0.2">
      <c r="A167" s="1" t="s">
        <v>6</v>
      </c>
      <c r="B167" s="2">
        <f t="shared" si="143"/>
        <v>0</v>
      </c>
      <c r="C167" s="2">
        <f t="shared" si="144"/>
        <v>0</v>
      </c>
      <c r="D167" s="2">
        <f t="shared" si="145"/>
        <v>0</v>
      </c>
      <c r="E167" s="2">
        <f t="shared" si="146"/>
        <v>0</v>
      </c>
      <c r="F167" s="2"/>
      <c r="G167" s="62"/>
      <c r="H167" s="62"/>
      <c r="I167" s="62"/>
      <c r="J167" s="62"/>
      <c r="K167" s="62"/>
      <c r="L167" s="62"/>
      <c r="N167" s="53" t="s">
        <v>98</v>
      </c>
      <c r="O167" s="122">
        <f>share!O167</f>
        <v>0</v>
      </c>
      <c r="P167" s="122"/>
      <c r="Q167" s="122"/>
      <c r="R167" s="122"/>
      <c r="S167" s="122"/>
      <c r="T167" s="122"/>
      <c r="U167" s="122"/>
    </row>
    <row r="168" spans="1:21" ht="14.25" thickBot="1" x14ac:dyDescent="0.2">
      <c r="A168" s="1" t="s">
        <v>7</v>
      </c>
      <c r="B168" s="2">
        <f t="shared" si="143"/>
        <v>5</v>
      </c>
      <c r="C168" s="2">
        <f t="shared" si="144"/>
        <v>3</v>
      </c>
      <c r="D168" s="2">
        <f t="shared" si="145"/>
        <v>16</v>
      </c>
      <c r="E168" s="2">
        <f t="shared" si="146"/>
        <v>0</v>
      </c>
      <c r="F168" s="2"/>
      <c r="G168" s="62">
        <v>24</v>
      </c>
      <c r="H168" s="62"/>
      <c r="I168" s="62"/>
      <c r="J168" s="62"/>
      <c r="K168" s="62"/>
      <c r="L168" s="62"/>
    </row>
    <row r="169" spans="1:21" ht="14.25" thickBot="1" x14ac:dyDescent="0.2">
      <c r="A169" s="1" t="s">
        <v>8</v>
      </c>
      <c r="B169" s="2">
        <f t="shared" si="143"/>
        <v>2</v>
      </c>
      <c r="C169" s="2">
        <f t="shared" si="144"/>
        <v>10</v>
      </c>
      <c r="D169" s="2">
        <f t="shared" si="145"/>
        <v>2</v>
      </c>
      <c r="E169" s="2">
        <f t="shared" si="146"/>
        <v>0</v>
      </c>
      <c r="F169" s="2"/>
      <c r="G169" s="62">
        <v>13</v>
      </c>
      <c r="H169" s="62">
        <v>1</v>
      </c>
      <c r="I169" s="62"/>
      <c r="J169" s="62"/>
      <c r="K169" s="62"/>
      <c r="L169" s="62"/>
    </row>
    <row r="170" spans="1:21" ht="14.25" thickBot="1" x14ac:dyDescent="0.2">
      <c r="A170" s="1" t="s">
        <v>9</v>
      </c>
      <c r="B170" s="2">
        <f t="shared" si="143"/>
        <v>6</v>
      </c>
      <c r="C170" s="2">
        <f t="shared" si="144"/>
        <v>0</v>
      </c>
      <c r="D170" s="2">
        <f t="shared" si="145"/>
        <v>5</v>
      </c>
      <c r="E170" s="2">
        <f t="shared" si="146"/>
        <v>7</v>
      </c>
      <c r="F170" s="2"/>
      <c r="G170" s="62">
        <v>16</v>
      </c>
      <c r="H170" s="62">
        <v>2</v>
      </c>
      <c r="I170" s="62"/>
      <c r="J170" s="62"/>
      <c r="K170" s="62"/>
      <c r="L170" s="62"/>
    </row>
    <row r="171" spans="1:21" ht="14.25" thickBot="1" x14ac:dyDescent="0.2">
      <c r="A171" s="1" t="s">
        <v>10</v>
      </c>
      <c r="B171" s="2">
        <f t="shared" si="143"/>
        <v>0</v>
      </c>
      <c r="C171" s="2">
        <f t="shared" si="144"/>
        <v>0</v>
      </c>
      <c r="D171" s="2">
        <f t="shared" si="145"/>
        <v>0</v>
      </c>
      <c r="E171" s="2">
        <f t="shared" si="146"/>
        <v>0</v>
      </c>
      <c r="F171" s="2"/>
      <c r="G171" s="62"/>
      <c r="H171" s="62"/>
      <c r="I171" s="62"/>
      <c r="J171" s="62"/>
      <c r="K171" s="62"/>
      <c r="L171" s="62"/>
    </row>
    <row r="172" spans="1:21" ht="14.25" thickBot="1" x14ac:dyDescent="0.2">
      <c r="A172" s="1" t="s">
        <v>11</v>
      </c>
      <c r="B172" s="2">
        <f t="shared" si="143"/>
        <v>5</v>
      </c>
      <c r="C172" s="2">
        <f t="shared" si="144"/>
        <v>2</v>
      </c>
      <c r="D172" s="2">
        <f t="shared" si="145"/>
        <v>1</v>
      </c>
      <c r="E172" s="2">
        <f t="shared" si="146"/>
        <v>4</v>
      </c>
      <c r="F172" s="2"/>
      <c r="G172" s="62">
        <v>8</v>
      </c>
      <c r="H172" s="62">
        <v>1</v>
      </c>
      <c r="I172" s="62">
        <v>3</v>
      </c>
      <c r="J172" s="62"/>
      <c r="K172" s="62"/>
      <c r="L172" s="62"/>
    </row>
    <row r="173" spans="1:21" ht="14.25" thickBot="1" x14ac:dyDescent="0.2">
      <c r="A173" s="1" t="s">
        <v>12</v>
      </c>
      <c r="B173" s="2">
        <f t="shared" si="143"/>
        <v>0</v>
      </c>
      <c r="C173" s="2">
        <f t="shared" si="144"/>
        <v>0</v>
      </c>
      <c r="D173" s="2">
        <f t="shared" si="145"/>
        <v>0</v>
      </c>
      <c r="E173" s="2">
        <f t="shared" si="146"/>
        <v>0</v>
      </c>
      <c r="F173" s="2"/>
      <c r="G173" s="62"/>
      <c r="H173" s="62"/>
      <c r="I173" s="62"/>
      <c r="J173" s="62"/>
      <c r="K173" s="62"/>
      <c r="L173" s="62"/>
    </row>
    <row r="174" spans="1:21" ht="14.25" thickBot="1" x14ac:dyDescent="0.2">
      <c r="A174" s="3" t="s">
        <v>0</v>
      </c>
      <c r="B174" s="4">
        <f t="shared" ref="B174:E174" si="147">SUM(B163:B173)</f>
        <v>46</v>
      </c>
      <c r="C174" s="4">
        <f t="shared" si="147"/>
        <v>16</v>
      </c>
      <c r="D174" s="4">
        <f t="shared" si="147"/>
        <v>26</v>
      </c>
      <c r="E174" s="4">
        <f t="shared" si="147"/>
        <v>16</v>
      </c>
      <c r="F174" s="4"/>
      <c r="G174" s="29">
        <f t="shared" ref="G174:L174" si="148">SUM(G163:G173)</f>
        <v>94</v>
      </c>
      <c r="H174" s="29">
        <f t="shared" si="148"/>
        <v>6</v>
      </c>
      <c r="I174" s="29">
        <f t="shared" si="148"/>
        <v>4</v>
      </c>
      <c r="J174" s="29">
        <f t="shared" si="148"/>
        <v>0</v>
      </c>
      <c r="K174" s="29">
        <f t="shared" si="148"/>
        <v>0</v>
      </c>
      <c r="L174" s="29">
        <f t="shared" si="148"/>
        <v>0</v>
      </c>
    </row>
    <row r="175" spans="1:21" x14ac:dyDescent="0.15">
      <c r="E175" s="10">
        <f>SUM(B174:E174)</f>
        <v>104</v>
      </c>
      <c r="L175" s="10">
        <f>SUM(G174:L174)</f>
        <v>104</v>
      </c>
    </row>
    <row r="181" spans="1:27" ht="15" customHeight="1" x14ac:dyDescent="0.15">
      <c r="A181" s="108" t="s">
        <v>1</v>
      </c>
      <c r="B181" s="109" t="s">
        <v>108</v>
      </c>
      <c r="C181" s="109"/>
      <c r="D181" s="109"/>
      <c r="E181" s="109"/>
      <c r="F181" s="109"/>
      <c r="G181" s="109"/>
      <c r="H181" s="109"/>
      <c r="J181" s="123" t="s">
        <v>105</v>
      </c>
      <c r="K181" s="124"/>
      <c r="L181" s="124"/>
      <c r="M181" s="124"/>
      <c r="N181" s="124"/>
      <c r="O181" s="125"/>
      <c r="P181" s="64" t="s">
        <v>113</v>
      </c>
      <c r="Q181" s="64"/>
      <c r="R181" s="64"/>
      <c r="S181" s="64"/>
      <c r="T181" s="64"/>
      <c r="U181" s="64"/>
      <c r="Y181" s="64"/>
      <c r="Z181" s="65"/>
      <c r="AA181" s="65"/>
    </row>
    <row r="182" spans="1:27" x14ac:dyDescent="0.15">
      <c r="A182" s="108"/>
      <c r="B182" s="67">
        <v>1</v>
      </c>
      <c r="C182" s="67">
        <v>0.9</v>
      </c>
      <c r="D182" s="67">
        <v>0.8</v>
      </c>
      <c r="E182" s="68">
        <v>0.7</v>
      </c>
      <c r="F182" s="63">
        <v>0.6</v>
      </c>
      <c r="G182" s="69">
        <v>0.5</v>
      </c>
      <c r="H182" s="70" t="s">
        <v>109</v>
      </c>
      <c r="J182" s="57" t="s">
        <v>87</v>
      </c>
      <c r="K182" s="57" t="s">
        <v>88</v>
      </c>
      <c r="L182" s="57" t="s">
        <v>89</v>
      </c>
      <c r="M182" s="57" t="s">
        <v>90</v>
      </c>
      <c r="N182" s="57" t="s">
        <v>91</v>
      </c>
      <c r="O182" s="57" t="s">
        <v>92</v>
      </c>
      <c r="P182" s="55"/>
      <c r="Q182" s="55" t="s">
        <v>93</v>
      </c>
      <c r="R182" s="122" t="str">
        <f>share!R182</f>
        <v>No Enough inputs</v>
      </c>
      <c r="S182" s="122"/>
      <c r="T182" s="122"/>
      <c r="U182" s="122"/>
      <c r="V182" s="122"/>
      <c r="W182" s="122"/>
      <c r="X182" s="122"/>
      <c r="Y182" s="122"/>
      <c r="Z182" s="66"/>
      <c r="AA182" s="66"/>
    </row>
    <row r="183" spans="1:27" ht="14.25" thickBot="1" x14ac:dyDescent="0.2">
      <c r="A183" s="1" t="s">
        <v>2</v>
      </c>
      <c r="B183" s="2">
        <f>$Q3</f>
        <v>0</v>
      </c>
      <c r="C183" s="2">
        <f>$Q23</f>
        <v>0</v>
      </c>
      <c r="D183" s="2">
        <f>$Q43</f>
        <v>0</v>
      </c>
      <c r="E183" s="2">
        <f>$Q63</f>
        <v>0</v>
      </c>
      <c r="F183" s="2">
        <f>$Q83</f>
        <v>0</v>
      </c>
      <c r="G183" s="2">
        <f>$Q103</f>
        <v>0</v>
      </c>
      <c r="H183" s="2">
        <f>$Q123</f>
        <v>0</v>
      </c>
      <c r="J183" s="62"/>
      <c r="K183" s="62"/>
      <c r="L183" s="62"/>
      <c r="M183" s="62"/>
      <c r="N183" s="62"/>
      <c r="O183" s="62"/>
      <c r="Q183" s="53" t="s">
        <v>94</v>
      </c>
      <c r="R183" s="122" t="str">
        <f>share!R183</f>
        <v>Too many faults, and correct cell are rare</v>
      </c>
      <c r="S183" s="122"/>
      <c r="T183" s="122"/>
      <c r="U183" s="122"/>
      <c r="V183" s="122"/>
      <c r="W183" s="122"/>
      <c r="X183" s="122"/>
      <c r="Y183" s="122"/>
      <c r="Z183" s="66"/>
      <c r="AA183" s="66"/>
    </row>
    <row r="184" spans="1:27" ht="14.25" thickBot="1" x14ac:dyDescent="0.2">
      <c r="A184" s="1" t="s">
        <v>3</v>
      </c>
      <c r="B184" s="2">
        <f t="shared" ref="B184:B193" si="149">$Q4</f>
        <v>0</v>
      </c>
      <c r="C184" s="2">
        <f t="shared" ref="C184:C193" si="150">$Q24</f>
        <v>0</v>
      </c>
      <c r="D184" s="2">
        <f t="shared" ref="D184:D193" si="151">$Q44</f>
        <v>0</v>
      </c>
      <c r="E184" s="2">
        <f t="shared" ref="E184:E193" si="152">$Q64</f>
        <v>0</v>
      </c>
      <c r="F184" s="2">
        <f t="shared" ref="F184:F193" si="153">$Q84</f>
        <v>0</v>
      </c>
      <c r="G184" s="2">
        <f t="shared" ref="G184:G193" si="154">$Q104</f>
        <v>0</v>
      </c>
      <c r="H184" s="2">
        <f t="shared" ref="H184:H193" si="155">$Q124</f>
        <v>0</v>
      </c>
      <c r="J184" s="62"/>
      <c r="K184" s="62"/>
      <c r="L184" s="62"/>
      <c r="M184" s="62"/>
      <c r="N184" s="62"/>
      <c r="O184" s="62"/>
      <c r="Q184" s="53" t="s">
        <v>95</v>
      </c>
      <c r="R184" s="122" t="str">
        <f>share!R184</f>
        <v>Weir Structure</v>
      </c>
      <c r="S184" s="122"/>
      <c r="T184" s="122"/>
      <c r="U184" s="122"/>
      <c r="V184" s="122"/>
      <c r="W184" s="122"/>
      <c r="X184" s="122"/>
      <c r="Y184" s="122"/>
      <c r="Z184" s="66"/>
      <c r="AA184" s="66"/>
    </row>
    <row r="185" spans="1:27" ht="14.25" thickBot="1" x14ac:dyDescent="0.2">
      <c r="A185" s="1" t="s">
        <v>4</v>
      </c>
      <c r="B185" s="2">
        <f t="shared" si="149"/>
        <v>0</v>
      </c>
      <c r="C185" s="2">
        <f t="shared" si="150"/>
        <v>0</v>
      </c>
      <c r="D185" s="2">
        <f t="shared" si="151"/>
        <v>0</v>
      </c>
      <c r="E185" s="2">
        <f t="shared" si="152"/>
        <v>0</v>
      </c>
      <c r="F185" s="2">
        <f t="shared" si="153"/>
        <v>0</v>
      </c>
      <c r="G185" s="2">
        <f t="shared" si="154"/>
        <v>0</v>
      </c>
      <c r="H185" s="2">
        <f t="shared" si="155"/>
        <v>0</v>
      </c>
      <c r="J185" s="62"/>
      <c r="K185" s="62"/>
      <c r="L185" s="62"/>
      <c r="M185" s="62"/>
      <c r="N185" s="62"/>
      <c r="O185" s="62"/>
      <c r="Q185" s="53" t="s">
        <v>96</v>
      </c>
      <c r="R185" s="122" t="str">
        <f>share!R185</f>
        <v>Complicated semantics (No good components. Or can't recover)</v>
      </c>
      <c r="S185" s="122"/>
      <c r="T185" s="122"/>
      <c r="U185" s="122"/>
      <c r="V185" s="122"/>
      <c r="W185" s="122"/>
      <c r="X185" s="122"/>
      <c r="Y185" s="122"/>
      <c r="Z185" s="66"/>
      <c r="AA185" s="66"/>
    </row>
    <row r="186" spans="1:27" ht="14.25" thickBot="1" x14ac:dyDescent="0.2">
      <c r="A186" s="1" t="s">
        <v>5</v>
      </c>
      <c r="B186" s="2">
        <f t="shared" si="149"/>
        <v>0</v>
      </c>
      <c r="C186" s="2">
        <f t="shared" si="150"/>
        <v>0</v>
      </c>
      <c r="D186" s="2">
        <f t="shared" si="151"/>
        <v>0</v>
      </c>
      <c r="E186" s="2">
        <f t="shared" si="152"/>
        <v>0</v>
      </c>
      <c r="F186" s="2">
        <f t="shared" si="153"/>
        <v>1</v>
      </c>
      <c r="G186" s="2">
        <f t="shared" si="154"/>
        <v>2</v>
      </c>
      <c r="H186" s="2">
        <f t="shared" si="155"/>
        <v>5</v>
      </c>
      <c r="J186" s="62">
        <v>8</v>
      </c>
      <c r="K186" s="62"/>
      <c r="L186" s="62"/>
      <c r="M186" s="62"/>
      <c r="N186" s="62"/>
      <c r="O186" s="62"/>
      <c r="Q186" s="53" t="s">
        <v>97</v>
      </c>
      <c r="R186" s="122">
        <f>share!R186</f>
        <v>0</v>
      </c>
      <c r="S186" s="122"/>
      <c r="T186" s="122"/>
      <c r="U186" s="122"/>
      <c r="V186" s="122"/>
      <c r="W186" s="122"/>
      <c r="X186" s="122"/>
      <c r="Y186" s="122"/>
      <c r="Z186" s="66"/>
      <c r="AA186" s="66"/>
    </row>
    <row r="187" spans="1:27" ht="14.25" thickBot="1" x14ac:dyDescent="0.2">
      <c r="A187" s="1" t="s">
        <v>6</v>
      </c>
      <c r="B187" s="2">
        <f t="shared" si="149"/>
        <v>0</v>
      </c>
      <c r="C187" s="2">
        <f t="shared" si="150"/>
        <v>0</v>
      </c>
      <c r="D187" s="2">
        <f t="shared" si="151"/>
        <v>0</v>
      </c>
      <c r="E187" s="2">
        <f t="shared" si="152"/>
        <v>0</v>
      </c>
      <c r="F187" s="2">
        <f t="shared" si="153"/>
        <v>0</v>
      </c>
      <c r="G187" s="2">
        <f t="shared" si="154"/>
        <v>0</v>
      </c>
      <c r="H187" s="2">
        <f t="shared" si="155"/>
        <v>0</v>
      </c>
      <c r="J187" s="62"/>
      <c r="K187" s="62"/>
      <c r="L187" s="62"/>
      <c r="M187" s="62"/>
      <c r="N187" s="62"/>
      <c r="O187" s="62"/>
      <c r="Q187" s="53" t="s">
        <v>98</v>
      </c>
      <c r="R187" s="122">
        <f>share!R187</f>
        <v>0</v>
      </c>
      <c r="S187" s="122"/>
      <c r="T187" s="122"/>
      <c r="U187" s="122"/>
      <c r="V187" s="122"/>
      <c r="W187" s="122"/>
      <c r="X187" s="122"/>
      <c r="Y187" s="122"/>
      <c r="Z187" s="66"/>
      <c r="AA187" s="66"/>
    </row>
    <row r="188" spans="1:27" ht="14.25" thickBot="1" x14ac:dyDescent="0.2">
      <c r="A188" s="1" t="s">
        <v>7</v>
      </c>
      <c r="B188" s="2">
        <f t="shared" si="149"/>
        <v>4</v>
      </c>
      <c r="C188" s="2">
        <f t="shared" si="150"/>
        <v>0</v>
      </c>
      <c r="D188" s="2">
        <f t="shared" si="151"/>
        <v>1</v>
      </c>
      <c r="E188" s="2">
        <f t="shared" si="152"/>
        <v>5</v>
      </c>
      <c r="F188" s="2">
        <f t="shared" si="153"/>
        <v>0</v>
      </c>
      <c r="G188" s="2">
        <f t="shared" si="154"/>
        <v>0</v>
      </c>
      <c r="H188" s="2">
        <f t="shared" si="155"/>
        <v>1</v>
      </c>
      <c r="J188" s="62">
        <v>5</v>
      </c>
      <c r="K188" s="62">
        <v>1</v>
      </c>
      <c r="L188" s="62">
        <v>5</v>
      </c>
      <c r="M188" s="62"/>
      <c r="N188" s="62"/>
      <c r="O188" s="62"/>
    </row>
    <row r="189" spans="1:27" ht="14.25" thickBot="1" x14ac:dyDescent="0.2">
      <c r="A189" s="1" t="s">
        <v>8</v>
      </c>
      <c r="B189" s="2">
        <f t="shared" si="149"/>
        <v>2</v>
      </c>
      <c r="C189" s="2">
        <f t="shared" si="150"/>
        <v>0</v>
      </c>
      <c r="D189" s="2">
        <f t="shared" si="151"/>
        <v>0</v>
      </c>
      <c r="E189" s="2">
        <f t="shared" si="152"/>
        <v>0</v>
      </c>
      <c r="F189" s="2">
        <f t="shared" si="153"/>
        <v>1</v>
      </c>
      <c r="G189" s="2">
        <f t="shared" si="154"/>
        <v>3</v>
      </c>
      <c r="H189" s="2">
        <f t="shared" si="155"/>
        <v>7</v>
      </c>
      <c r="J189" s="62">
        <v>7</v>
      </c>
      <c r="K189" s="62"/>
      <c r="L189" s="62">
        <v>1</v>
      </c>
      <c r="M189" s="62">
        <v>5</v>
      </c>
      <c r="N189" s="62"/>
      <c r="O189" s="62"/>
      <c r="P189">
        <v>4</v>
      </c>
    </row>
    <row r="190" spans="1:27" ht="14.25" thickBot="1" x14ac:dyDescent="0.2">
      <c r="A190" s="1" t="s">
        <v>9</v>
      </c>
      <c r="B190" s="2">
        <f t="shared" si="149"/>
        <v>1</v>
      </c>
      <c r="C190" s="2">
        <f t="shared" si="150"/>
        <v>0</v>
      </c>
      <c r="D190" s="2">
        <f t="shared" si="151"/>
        <v>0</v>
      </c>
      <c r="E190" s="2">
        <f t="shared" si="152"/>
        <v>0</v>
      </c>
      <c r="F190" s="2">
        <f t="shared" si="153"/>
        <v>0</v>
      </c>
      <c r="G190" s="2">
        <f t="shared" si="154"/>
        <v>0</v>
      </c>
      <c r="H190" s="2">
        <f t="shared" si="155"/>
        <v>5</v>
      </c>
      <c r="J190" s="62">
        <v>1</v>
      </c>
      <c r="K190" s="62"/>
      <c r="L190" s="62"/>
      <c r="M190" s="62">
        <v>5</v>
      </c>
      <c r="N190" s="62"/>
      <c r="O190" s="62"/>
    </row>
    <row r="191" spans="1:27" ht="14.25" thickBot="1" x14ac:dyDescent="0.2">
      <c r="A191" s="1" t="s">
        <v>10</v>
      </c>
      <c r="B191" s="2">
        <f t="shared" si="149"/>
        <v>0</v>
      </c>
      <c r="C191" s="2">
        <f t="shared" si="150"/>
        <v>0</v>
      </c>
      <c r="D191" s="2">
        <f t="shared" si="151"/>
        <v>0</v>
      </c>
      <c r="E191" s="2">
        <f t="shared" si="152"/>
        <v>0</v>
      </c>
      <c r="F191" s="2">
        <f t="shared" si="153"/>
        <v>0</v>
      </c>
      <c r="G191" s="2">
        <f t="shared" si="154"/>
        <v>0</v>
      </c>
      <c r="H191" s="2">
        <f t="shared" si="155"/>
        <v>0</v>
      </c>
      <c r="J191" s="62"/>
      <c r="K191" s="62"/>
      <c r="L191" s="62"/>
      <c r="M191" s="62"/>
      <c r="N191" s="62"/>
      <c r="O191" s="62"/>
    </row>
    <row r="192" spans="1:27" ht="14.25" thickBot="1" x14ac:dyDescent="0.2">
      <c r="A192" s="1" t="s">
        <v>11</v>
      </c>
      <c r="B192" s="2">
        <f t="shared" si="149"/>
        <v>0</v>
      </c>
      <c r="C192" s="2">
        <f t="shared" si="150"/>
        <v>0</v>
      </c>
      <c r="D192" s="2">
        <f t="shared" si="151"/>
        <v>0</v>
      </c>
      <c r="E192" s="2">
        <f t="shared" si="152"/>
        <v>0</v>
      </c>
      <c r="F192" s="2">
        <f t="shared" si="153"/>
        <v>0</v>
      </c>
      <c r="G192" s="2">
        <f t="shared" si="154"/>
        <v>0</v>
      </c>
      <c r="H192" s="2">
        <f t="shared" si="155"/>
        <v>0</v>
      </c>
      <c r="J192" s="62"/>
      <c r="K192" s="62"/>
      <c r="L192" s="62"/>
      <c r="M192" s="62"/>
      <c r="N192" s="62"/>
      <c r="O192" s="62"/>
    </row>
    <row r="193" spans="1:15" ht="14.25" thickBot="1" x14ac:dyDescent="0.2">
      <c r="A193" s="1" t="s">
        <v>12</v>
      </c>
      <c r="B193" s="2">
        <f t="shared" si="149"/>
        <v>0</v>
      </c>
      <c r="C193" s="2">
        <f t="shared" si="150"/>
        <v>0</v>
      </c>
      <c r="D193" s="2">
        <f t="shared" si="151"/>
        <v>0</v>
      </c>
      <c r="E193" s="2">
        <f t="shared" si="152"/>
        <v>0</v>
      </c>
      <c r="F193" s="2">
        <f t="shared" si="153"/>
        <v>0</v>
      </c>
      <c r="G193" s="2">
        <f t="shared" si="154"/>
        <v>0</v>
      </c>
      <c r="H193" s="2">
        <f t="shared" si="155"/>
        <v>0</v>
      </c>
      <c r="J193" s="62"/>
      <c r="K193" s="62"/>
      <c r="L193" s="62"/>
      <c r="M193" s="62"/>
      <c r="N193" s="62"/>
      <c r="O193" s="62"/>
    </row>
    <row r="194" spans="1:15" ht="14.25" thickBot="1" x14ac:dyDescent="0.2">
      <c r="A194" s="3" t="s">
        <v>0</v>
      </c>
      <c r="B194" s="4">
        <f t="shared" ref="B194:H194" si="156">SUM(B183:B193)</f>
        <v>7</v>
      </c>
      <c r="C194" s="4">
        <f t="shared" si="156"/>
        <v>0</v>
      </c>
      <c r="D194" s="4">
        <f t="shared" si="156"/>
        <v>1</v>
      </c>
      <c r="E194" s="59">
        <f t="shared" si="156"/>
        <v>5</v>
      </c>
      <c r="F194" s="59">
        <f t="shared" si="156"/>
        <v>2</v>
      </c>
      <c r="G194" s="59">
        <f t="shared" si="156"/>
        <v>5</v>
      </c>
      <c r="H194" s="59">
        <f t="shared" si="156"/>
        <v>18</v>
      </c>
      <c r="J194" s="29">
        <f t="shared" ref="J194:O194" si="157">SUM(J183:J193)</f>
        <v>21</v>
      </c>
      <c r="K194" s="29">
        <f t="shared" si="157"/>
        <v>1</v>
      </c>
      <c r="L194" s="29">
        <f t="shared" si="157"/>
        <v>6</v>
      </c>
      <c r="M194" s="29">
        <f t="shared" si="157"/>
        <v>10</v>
      </c>
      <c r="N194" s="29">
        <f t="shared" si="157"/>
        <v>0</v>
      </c>
      <c r="O194" s="29">
        <f t="shared" si="157"/>
        <v>0</v>
      </c>
    </row>
    <row r="195" spans="1:15" x14ac:dyDescent="0.15">
      <c r="H195" s="71">
        <f>SUM(B194:H194)</f>
        <v>38</v>
      </c>
      <c r="O195" s="10">
        <f>SUM(J194:O194)</f>
        <v>38</v>
      </c>
    </row>
  </sheetData>
  <mergeCells count="34">
    <mergeCell ref="R183:Y183"/>
    <mergeCell ref="R184:Y184"/>
    <mergeCell ref="R185:Y185"/>
    <mergeCell ref="R186:Y186"/>
    <mergeCell ref="R187:Y187"/>
    <mergeCell ref="O164:U164"/>
    <mergeCell ref="O165:U165"/>
    <mergeCell ref="O166:U166"/>
    <mergeCell ref="O167:U167"/>
    <mergeCell ref="A181:A182"/>
    <mergeCell ref="B181:H181"/>
    <mergeCell ref="J181:O181"/>
    <mergeCell ref="R182:Y182"/>
    <mergeCell ref="A161:A162"/>
    <mergeCell ref="B161:E161"/>
    <mergeCell ref="G161:L161"/>
    <mergeCell ref="O162:U162"/>
    <mergeCell ref="O163:U163"/>
    <mergeCell ref="A141:A142"/>
    <mergeCell ref="B141:R141"/>
    <mergeCell ref="A1:A2"/>
    <mergeCell ref="B1:R1"/>
    <mergeCell ref="A21:A22"/>
    <mergeCell ref="B21:R21"/>
    <mergeCell ref="A41:A42"/>
    <mergeCell ref="B41:R41"/>
    <mergeCell ref="A121:A122"/>
    <mergeCell ref="B121:R121"/>
    <mergeCell ref="A61:A62"/>
    <mergeCell ref="B61:R61"/>
    <mergeCell ref="A81:A82"/>
    <mergeCell ref="B81:R81"/>
    <mergeCell ref="A101:A102"/>
    <mergeCell ref="B101:R101"/>
  </mergeCells>
  <phoneticPr fontId="1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AB236"/>
  <sheetViews>
    <sheetView workbookViewId="0">
      <selection activeCell="E236" sqref="E236"/>
    </sheetView>
  </sheetViews>
  <sheetFormatPr defaultRowHeight="13.5" x14ac:dyDescent="0.15"/>
  <cols>
    <col min="2" max="2" width="9.75" customWidth="1"/>
    <col min="25" max="25" width="11.5" customWidth="1"/>
  </cols>
  <sheetData>
    <row r="1" spans="1:28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82"/>
    </row>
    <row r="2" spans="1:28" ht="26.25" customHeight="1" x14ac:dyDescent="0.15">
      <c r="A2" s="108"/>
      <c r="B2" s="5" t="s">
        <v>13</v>
      </c>
      <c r="C2" s="5"/>
      <c r="D2" s="5"/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20</v>
      </c>
      <c r="K2" s="7" t="s">
        <v>19</v>
      </c>
      <c r="L2" s="7" t="s">
        <v>21</v>
      </c>
      <c r="M2" s="7" t="s">
        <v>22</v>
      </c>
      <c r="N2" s="7" t="s">
        <v>23</v>
      </c>
      <c r="O2" s="7" t="s">
        <v>24</v>
      </c>
      <c r="P2" s="7"/>
      <c r="Q2" s="7" t="s">
        <v>25</v>
      </c>
      <c r="R2" s="7" t="s">
        <v>26</v>
      </c>
      <c r="S2" s="7" t="s">
        <v>131</v>
      </c>
      <c r="T2" s="73" t="s">
        <v>118</v>
      </c>
      <c r="U2" s="73" t="s">
        <v>119</v>
      </c>
      <c r="V2" s="73" t="s">
        <v>121</v>
      </c>
      <c r="W2" s="73" t="s">
        <v>122</v>
      </c>
      <c r="X2" s="73" t="s">
        <v>123</v>
      </c>
      <c r="Y2" s="73" t="s">
        <v>124</v>
      </c>
      <c r="Z2" s="89"/>
      <c r="AB2" s="90" t="s">
        <v>149</v>
      </c>
    </row>
    <row r="3" spans="1:28" ht="14.25" thickBot="1" x14ac:dyDescent="0.2">
      <c r="A3" s="1" t="s">
        <v>2</v>
      </c>
      <c r="B3" s="2">
        <f>'[34]100%'!D$500</f>
        <v>0</v>
      </c>
      <c r="C3" s="2"/>
      <c r="D3" s="2"/>
      <c r="E3" s="2">
        <f>'[34]100%'!G$500</f>
        <v>0</v>
      </c>
      <c r="F3" s="2">
        <f>'[34]100%'!H$500</f>
        <v>0</v>
      </c>
      <c r="G3" s="2">
        <f>'[34]100%'!I$500</f>
        <v>0</v>
      </c>
      <c r="H3" s="2">
        <f>'[34]100%'!J$500</f>
        <v>0</v>
      </c>
      <c r="I3" s="2">
        <f>'[34]100%'!K$500</f>
        <v>0</v>
      </c>
      <c r="J3" s="2">
        <f>'[34]100%'!L$500</f>
        <v>0</v>
      </c>
      <c r="K3" s="2">
        <f>'[34]100%'!M$500</f>
        <v>0</v>
      </c>
      <c r="L3" s="2">
        <f>'[34]100%'!N$500</f>
        <v>0</v>
      </c>
      <c r="M3" s="2">
        <f>'[34]100%'!O$500</f>
        <v>0</v>
      </c>
      <c r="N3" s="2">
        <f>'[34]100%'!P$500</f>
        <v>0</v>
      </c>
      <c r="O3" s="2">
        <f>'[34]100%'!Q$500</f>
        <v>0</v>
      </c>
      <c r="P3" s="2"/>
      <c r="Q3" s="2">
        <f>'[34]100%'!S$500</f>
        <v>0</v>
      </c>
      <c r="R3" s="2">
        <f>'[34]100%'!T$500</f>
        <v>0</v>
      </c>
      <c r="S3" s="2">
        <f>'[34]100%'!U$500</f>
        <v>0</v>
      </c>
      <c r="T3" s="2">
        <f>'[34]100%'!V$500</f>
        <v>0</v>
      </c>
      <c r="U3" s="2">
        <f>'[34]100%'!W$500</f>
        <v>0</v>
      </c>
      <c r="V3" s="2">
        <f>'[34]100%'!X$500</f>
        <v>0</v>
      </c>
      <c r="W3" s="2">
        <f>'[34]100%'!Y$500</f>
        <v>0</v>
      </c>
      <c r="X3" s="2">
        <f>'[34]100%'!Z$500</f>
        <v>0</v>
      </c>
      <c r="Y3" s="2">
        <f>'[34]100%'!AA$500</f>
        <v>0</v>
      </c>
      <c r="Z3" s="2"/>
      <c r="AA3" s="2"/>
      <c r="AB3" s="2">
        <f>'[34]100%'!AD$500</f>
        <v>0</v>
      </c>
    </row>
    <row r="4" spans="1:28" ht="14.25" thickBot="1" x14ac:dyDescent="0.2">
      <c r="A4" s="1" t="s">
        <v>3</v>
      </c>
      <c r="B4" s="2">
        <f>'[35]100%'!D$500</f>
        <v>6</v>
      </c>
      <c r="C4" s="2"/>
      <c r="D4" s="2"/>
      <c r="E4" s="2">
        <f>'[35]100%'!G$500</f>
        <v>6</v>
      </c>
      <c r="F4" s="2">
        <f>'[35]100%'!H$500</f>
        <v>6</v>
      </c>
      <c r="G4" s="2">
        <f>'[35]100%'!I$500</f>
        <v>0</v>
      </c>
      <c r="H4" s="2">
        <f>'[35]100%'!J$500</f>
        <v>6</v>
      </c>
      <c r="I4" s="2">
        <f>'[35]100%'!K$500</f>
        <v>0</v>
      </c>
      <c r="J4" s="2">
        <f>'[35]100%'!L$500</f>
        <v>46</v>
      </c>
      <c r="K4" s="2">
        <f>'[35]100%'!M$500</f>
        <v>0</v>
      </c>
      <c r="L4" s="2">
        <f>'[35]100%'!N$500</f>
        <v>0</v>
      </c>
      <c r="M4" s="2">
        <f>'[35]100%'!O$500</f>
        <v>46</v>
      </c>
      <c r="N4" s="2">
        <f>'[35]100%'!P$500</f>
        <v>0</v>
      </c>
      <c r="O4" s="2">
        <f>'[35]100%'!Q$500</f>
        <v>0</v>
      </c>
      <c r="P4" s="2"/>
      <c r="Q4" s="2">
        <f>'[35]100%'!S$500</f>
        <v>0</v>
      </c>
      <c r="R4" s="2">
        <f>'[35]100%'!T$500</f>
        <v>0</v>
      </c>
      <c r="S4" s="2">
        <f>'[35]100%'!U$500</f>
        <v>0</v>
      </c>
      <c r="T4" s="2">
        <f>'[35]100%'!V$500</f>
        <v>0</v>
      </c>
      <c r="U4" s="2">
        <f>'[35]100%'!W$500</f>
        <v>0</v>
      </c>
      <c r="V4" s="2">
        <f>'[35]100%'!X$500</f>
        <v>1</v>
      </c>
      <c r="W4" s="2">
        <f>'[35]100%'!Y$500</f>
        <v>1</v>
      </c>
      <c r="X4" s="2">
        <f>'[35]100%'!Z$500</f>
        <v>1</v>
      </c>
      <c r="Y4" s="2">
        <f>'[35]100%'!AA$500</f>
        <v>1</v>
      </c>
      <c r="Z4" s="2"/>
      <c r="AA4" s="2"/>
      <c r="AB4" s="2">
        <f>'[35]100%'!AD$500</f>
        <v>63</v>
      </c>
    </row>
    <row r="5" spans="1:28" ht="14.25" thickBot="1" x14ac:dyDescent="0.2">
      <c r="A5" s="1" t="s">
        <v>4</v>
      </c>
      <c r="B5" s="2">
        <f>'[36]100%'!D$500</f>
        <v>0</v>
      </c>
      <c r="C5" s="2"/>
      <c r="D5" s="2"/>
      <c r="E5" s="2">
        <f>'[36]100%'!G$500</f>
        <v>0</v>
      </c>
      <c r="F5" s="2">
        <f>'[36]100%'!H$500</f>
        <v>0</v>
      </c>
      <c r="G5" s="2">
        <f>'[36]100%'!I$500</f>
        <v>0</v>
      </c>
      <c r="H5" s="2">
        <f>'[36]100%'!J$500</f>
        <v>0</v>
      </c>
      <c r="I5" s="2">
        <f>'[36]100%'!K$500</f>
        <v>0</v>
      </c>
      <c r="J5" s="2">
        <f>'[36]100%'!L$500</f>
        <v>0</v>
      </c>
      <c r="K5" s="2">
        <f>'[36]100%'!M$500</f>
        <v>0</v>
      </c>
      <c r="L5" s="2">
        <f>'[36]100%'!N$500</f>
        <v>0</v>
      </c>
      <c r="M5" s="2">
        <f>'[36]100%'!O$500</f>
        <v>0</v>
      </c>
      <c r="N5" s="2">
        <f>'[36]100%'!P$500</f>
        <v>0</v>
      </c>
      <c r="O5" s="2">
        <f>'[36]100%'!Q$500</f>
        <v>0</v>
      </c>
      <c r="P5" s="2"/>
      <c r="Q5" s="2">
        <f>'[36]100%'!S$500</f>
        <v>0</v>
      </c>
      <c r="R5" s="2">
        <f>'[36]100%'!T$500</f>
        <v>0</v>
      </c>
      <c r="S5" s="2">
        <f>'[36]100%'!U$500</f>
        <v>0</v>
      </c>
      <c r="T5" s="2">
        <f>'[36]100%'!V$500</f>
        <v>0</v>
      </c>
      <c r="U5" s="2">
        <f>'[36]100%'!W$500</f>
        <v>0</v>
      </c>
      <c r="V5" s="2">
        <f>'[36]100%'!X$500</f>
        <v>0</v>
      </c>
      <c r="W5" s="2">
        <f>'[36]100%'!Y$500</f>
        <v>0</v>
      </c>
      <c r="X5" s="2">
        <f>'[36]100%'!Z$500</f>
        <v>0</v>
      </c>
      <c r="Y5" s="2">
        <f>'[36]100%'!AA$500</f>
        <v>0</v>
      </c>
      <c r="Z5" s="2"/>
      <c r="AA5" s="2"/>
      <c r="AB5" s="2">
        <f>'[36]100%'!AD$500</f>
        <v>0</v>
      </c>
    </row>
    <row r="6" spans="1:28" ht="14.25" thickBot="1" x14ac:dyDescent="0.2">
      <c r="A6" s="1" t="s">
        <v>5</v>
      </c>
      <c r="B6" s="2">
        <f>'[37]100%'!D$500</f>
        <v>167</v>
      </c>
      <c r="C6" s="2"/>
      <c r="D6" s="2"/>
      <c r="E6" s="2">
        <f>'[37]100%'!G$500</f>
        <v>154</v>
      </c>
      <c r="F6" s="2">
        <f>'[37]100%'!H$500</f>
        <v>34</v>
      </c>
      <c r="G6" s="2">
        <f>'[37]100%'!I$500</f>
        <v>134</v>
      </c>
      <c r="H6" s="2">
        <f>'[37]100%'!J$500</f>
        <v>31</v>
      </c>
      <c r="I6" s="2">
        <f>'[37]100%'!K$500</f>
        <v>123</v>
      </c>
      <c r="J6" s="2">
        <f>'[37]100%'!L$500</f>
        <v>111</v>
      </c>
      <c r="K6" s="2">
        <f>'[37]100%'!M$500</f>
        <v>234</v>
      </c>
      <c r="L6" s="2">
        <f>'[37]100%'!N$500</f>
        <v>0</v>
      </c>
      <c r="M6" s="2">
        <f>'[37]100%'!O$500</f>
        <v>104</v>
      </c>
      <c r="N6" s="2">
        <f>'[37]100%'!P$500</f>
        <v>177</v>
      </c>
      <c r="O6" s="2">
        <f>'[37]100%'!Q$500</f>
        <v>0</v>
      </c>
      <c r="P6" s="2"/>
      <c r="Q6" s="2">
        <f>'[37]100%'!S$500</f>
        <v>0</v>
      </c>
      <c r="R6" s="2">
        <f>'[37]100%'!T$500</f>
        <v>7</v>
      </c>
      <c r="S6" s="2">
        <f>'[37]100%'!U$500</f>
        <v>7</v>
      </c>
      <c r="T6" s="2">
        <f>'[37]100%'!V$500</f>
        <v>0</v>
      </c>
      <c r="U6" s="2">
        <f>'[37]100%'!W$500</f>
        <v>0</v>
      </c>
      <c r="V6" s="2">
        <f>'[37]100%'!X$500</f>
        <v>129</v>
      </c>
      <c r="W6" s="2">
        <f>'[37]100%'!Y$500</f>
        <v>113</v>
      </c>
      <c r="X6" s="2">
        <f>'[37]100%'!Z$500</f>
        <v>126</v>
      </c>
      <c r="Y6" s="2">
        <f>'[37]100%'!AA$500</f>
        <v>112</v>
      </c>
      <c r="Z6" s="2"/>
      <c r="AA6" s="2"/>
      <c r="AB6" s="2">
        <f>'[37]100%'!AD$500</f>
        <v>6851</v>
      </c>
    </row>
    <row r="7" spans="1:28" ht="14.25" thickBot="1" x14ac:dyDescent="0.2">
      <c r="A7" s="1" t="s">
        <v>6</v>
      </c>
      <c r="B7" s="2">
        <f>'[38]100%'!D$500</f>
        <v>0</v>
      </c>
      <c r="C7" s="2"/>
      <c r="D7" s="2"/>
      <c r="E7" s="2">
        <f>'[38]100%'!G$500</f>
        <v>0</v>
      </c>
      <c r="F7" s="2">
        <f>'[38]100%'!H$500</f>
        <v>0</v>
      </c>
      <c r="G7" s="2">
        <f>'[38]100%'!I$500</f>
        <v>0</v>
      </c>
      <c r="H7" s="2">
        <f>'[38]100%'!J$500</f>
        <v>0</v>
      </c>
      <c r="I7" s="2">
        <f>'[38]100%'!K$500</f>
        <v>0</v>
      </c>
      <c r="J7" s="2">
        <f>'[38]100%'!L$500</f>
        <v>0</v>
      </c>
      <c r="K7" s="2">
        <f>'[38]100%'!M$500</f>
        <v>0</v>
      </c>
      <c r="L7" s="2">
        <f>'[38]100%'!N$500</f>
        <v>0</v>
      </c>
      <c r="M7" s="2">
        <f>'[38]100%'!O$500</f>
        <v>0</v>
      </c>
      <c r="N7" s="2">
        <f>'[38]100%'!P$500</f>
        <v>0</v>
      </c>
      <c r="O7" s="2">
        <f>'[38]100%'!Q$500</f>
        <v>0</v>
      </c>
      <c r="P7" s="2"/>
      <c r="Q7" s="2">
        <f>'[38]100%'!S$500</f>
        <v>0</v>
      </c>
      <c r="R7" s="2">
        <f>'[38]100%'!T$500</f>
        <v>0</v>
      </c>
      <c r="S7" s="2">
        <f>'[38]100%'!U$500</f>
        <v>0</v>
      </c>
      <c r="T7" s="2">
        <f>'[38]100%'!V$500</f>
        <v>0</v>
      </c>
      <c r="U7" s="2">
        <f>'[38]100%'!W$500</f>
        <v>0</v>
      </c>
      <c r="V7" s="2">
        <f>'[38]100%'!X$500</f>
        <v>0</v>
      </c>
      <c r="W7" s="2">
        <f>'[38]100%'!Y$500</f>
        <v>0</v>
      </c>
      <c r="X7" s="2">
        <f>'[38]100%'!Z$500</f>
        <v>0</v>
      </c>
      <c r="Y7" s="2">
        <f>'[38]100%'!AA$500</f>
        <v>0</v>
      </c>
      <c r="Z7" s="2"/>
      <c r="AA7" s="2"/>
      <c r="AB7" s="2">
        <f>'[38]100%'!AD$500</f>
        <v>0</v>
      </c>
    </row>
    <row r="8" spans="1:28" ht="14.25" thickBot="1" x14ac:dyDescent="0.2">
      <c r="A8" s="1" t="s">
        <v>7</v>
      </c>
      <c r="B8" s="2">
        <f>'[39]100%'!D$500</f>
        <v>30</v>
      </c>
      <c r="C8" s="2"/>
      <c r="D8" s="2"/>
      <c r="E8" s="2">
        <f>'[39]100%'!G$500</f>
        <v>28</v>
      </c>
      <c r="F8" s="2">
        <f>'[39]100%'!H$500</f>
        <v>28</v>
      </c>
      <c r="G8" s="2">
        <f>'[39]100%'!I$500</f>
        <v>3</v>
      </c>
      <c r="H8" s="2">
        <f>'[39]100%'!J$500</f>
        <v>28</v>
      </c>
      <c r="I8" s="2">
        <f>'[39]100%'!K$500</f>
        <v>1</v>
      </c>
      <c r="J8" s="2">
        <f>'[39]100%'!L$500</f>
        <v>35</v>
      </c>
      <c r="K8" s="2">
        <f>'[39]100%'!M$500</f>
        <v>3</v>
      </c>
      <c r="L8" s="2">
        <f>'[39]100%'!N$500</f>
        <v>0</v>
      </c>
      <c r="M8" s="2">
        <f>'[39]100%'!O$500</f>
        <v>35</v>
      </c>
      <c r="N8" s="2">
        <f>'[39]100%'!P$500</f>
        <v>0</v>
      </c>
      <c r="O8" s="2">
        <f>'[39]100%'!Q$500</f>
        <v>0</v>
      </c>
      <c r="P8" s="2"/>
      <c r="Q8" s="2">
        <f>'[39]100%'!S$500</f>
        <v>0</v>
      </c>
      <c r="R8" s="2">
        <f>'[39]100%'!T$500</f>
        <v>0</v>
      </c>
      <c r="S8" s="2">
        <f>'[39]100%'!U$500</f>
        <v>0</v>
      </c>
      <c r="T8" s="2">
        <f>'[39]100%'!V$500</f>
        <v>0</v>
      </c>
      <c r="U8" s="2">
        <f>'[39]100%'!W$500</f>
        <v>0</v>
      </c>
      <c r="V8" s="2">
        <f>'[39]100%'!X$500</f>
        <v>26</v>
      </c>
      <c r="W8" s="2">
        <f>'[39]100%'!Y$500</f>
        <v>2</v>
      </c>
      <c r="X8" s="2">
        <f>'[39]100%'!Z$500</f>
        <v>26</v>
      </c>
      <c r="Y8" s="2">
        <f>'[39]100%'!AA$500</f>
        <v>2</v>
      </c>
      <c r="Z8" s="2"/>
      <c r="AA8" s="2"/>
      <c r="AB8" s="2">
        <f>'[39]100%'!AD$500</f>
        <v>343</v>
      </c>
    </row>
    <row r="9" spans="1:28" ht="14.25" thickBot="1" x14ac:dyDescent="0.2">
      <c r="A9" s="1" t="s">
        <v>8</v>
      </c>
      <c r="B9" s="2">
        <f>'[40]100%'!D$500</f>
        <v>23</v>
      </c>
      <c r="C9" s="2"/>
      <c r="D9" s="2"/>
      <c r="E9" s="2">
        <f>'[40]100%'!G$500</f>
        <v>16</v>
      </c>
      <c r="F9" s="2">
        <f>'[40]100%'!H$500</f>
        <v>15</v>
      </c>
      <c r="G9" s="2">
        <f>'[40]100%'!I$500</f>
        <v>8</v>
      </c>
      <c r="H9" s="2">
        <f>'[40]100%'!J$500</f>
        <v>14</v>
      </c>
      <c r="I9" s="2">
        <f>'[40]100%'!K$500</f>
        <v>2</v>
      </c>
      <c r="J9" s="2">
        <f>'[40]100%'!L$500</f>
        <v>41</v>
      </c>
      <c r="K9" s="2">
        <f>'[40]100%'!M$500</f>
        <v>19</v>
      </c>
      <c r="L9" s="2">
        <f>'[40]100%'!N$500</f>
        <v>0</v>
      </c>
      <c r="M9" s="2">
        <f>'[40]100%'!O$500</f>
        <v>40</v>
      </c>
      <c r="N9" s="2">
        <f>'[40]100%'!P$500</f>
        <v>1</v>
      </c>
      <c r="O9" s="2">
        <f>'[40]100%'!Q$500</f>
        <v>0</v>
      </c>
      <c r="P9" s="2"/>
      <c r="Q9" s="2">
        <f>'[40]100%'!S$500</f>
        <v>1</v>
      </c>
      <c r="R9" s="2">
        <f>'[40]100%'!T$500</f>
        <v>0</v>
      </c>
      <c r="S9" s="2">
        <f>'[40]100%'!U$500</f>
        <v>0</v>
      </c>
      <c r="T9" s="2">
        <f>'[40]100%'!V$500</f>
        <v>0</v>
      </c>
      <c r="U9" s="2">
        <f>'[40]100%'!W$500</f>
        <v>0</v>
      </c>
      <c r="V9" s="2">
        <f>'[40]100%'!X$500</f>
        <v>11</v>
      </c>
      <c r="W9" s="2">
        <f>'[40]100%'!Y$500</f>
        <v>7</v>
      </c>
      <c r="X9" s="2">
        <f>'[40]100%'!Z$500</f>
        <v>7</v>
      </c>
      <c r="Y9" s="2">
        <f>'[40]100%'!AA$500</f>
        <v>6</v>
      </c>
      <c r="Z9" s="2"/>
      <c r="AA9" s="2"/>
      <c r="AB9" s="2">
        <f>'[40]100%'!AD$500</f>
        <v>295</v>
      </c>
    </row>
    <row r="10" spans="1:28" ht="14.25" thickBot="1" x14ac:dyDescent="0.2">
      <c r="A10" s="1" t="s">
        <v>9</v>
      </c>
      <c r="B10" s="2">
        <f>'[41]100%'!D$500</f>
        <v>69</v>
      </c>
      <c r="C10" s="2"/>
      <c r="D10" s="2"/>
      <c r="E10" s="2">
        <f>'[41]100%'!G$500</f>
        <v>49</v>
      </c>
      <c r="F10" s="2">
        <f>'[41]100%'!H$500</f>
        <v>27</v>
      </c>
      <c r="G10" s="2">
        <f>'[41]100%'!I$500</f>
        <v>43</v>
      </c>
      <c r="H10" s="2">
        <f>'[41]100%'!J$500</f>
        <v>25</v>
      </c>
      <c r="I10" s="2">
        <f>'[41]100%'!K$500</f>
        <v>25</v>
      </c>
      <c r="J10" s="2">
        <f>'[41]100%'!L$500</f>
        <v>58</v>
      </c>
      <c r="K10" s="2">
        <f>'[41]100%'!M$500</f>
        <v>105</v>
      </c>
      <c r="L10" s="2">
        <f>'[41]100%'!N$500</f>
        <v>0</v>
      </c>
      <c r="M10" s="2">
        <f>'[41]100%'!O$500</f>
        <v>56</v>
      </c>
      <c r="N10" s="2">
        <f>'[41]100%'!P$500</f>
        <v>70</v>
      </c>
      <c r="O10" s="2">
        <f>'[41]100%'!Q$500</f>
        <v>0</v>
      </c>
      <c r="P10" s="2"/>
      <c r="Q10" s="2">
        <f>'[41]100%'!S$500</f>
        <v>1</v>
      </c>
      <c r="R10" s="2">
        <f>'[41]100%'!T$500</f>
        <v>0</v>
      </c>
      <c r="S10" s="2">
        <f>'[41]100%'!U$500</f>
        <v>0</v>
      </c>
      <c r="T10" s="2">
        <f>'[41]100%'!V$500</f>
        <v>1</v>
      </c>
      <c r="U10" s="2">
        <f>'[41]100%'!W$500</f>
        <v>0</v>
      </c>
      <c r="V10" s="2">
        <f>'[41]100%'!X$500</f>
        <v>21</v>
      </c>
      <c r="W10" s="2">
        <f>'[41]100%'!Y$500</f>
        <v>4</v>
      </c>
      <c r="X10" s="2">
        <f>'[41]100%'!Z$500</f>
        <v>11</v>
      </c>
      <c r="Y10" s="2">
        <f>'[41]100%'!AA$500</f>
        <v>3</v>
      </c>
      <c r="Z10" s="2"/>
      <c r="AA10" s="2"/>
      <c r="AB10" s="2">
        <f>'[41]100%'!AD$500</f>
        <v>688</v>
      </c>
    </row>
    <row r="11" spans="1:28" ht="14.25" thickBot="1" x14ac:dyDescent="0.2">
      <c r="A11" s="1" t="s">
        <v>10</v>
      </c>
      <c r="B11" s="2">
        <f>'[42]100%'!D$500</f>
        <v>0</v>
      </c>
      <c r="C11" s="2"/>
      <c r="D11" s="2"/>
      <c r="E11" s="2">
        <f>'[42]100%'!G$500</f>
        <v>0</v>
      </c>
      <c r="F11" s="2">
        <f>'[42]100%'!H$500</f>
        <v>0</v>
      </c>
      <c r="G11" s="2">
        <f>'[42]100%'!I$500</f>
        <v>0</v>
      </c>
      <c r="H11" s="2">
        <f>'[42]100%'!J$500</f>
        <v>0</v>
      </c>
      <c r="I11" s="2">
        <f>'[42]100%'!K$500</f>
        <v>0</v>
      </c>
      <c r="J11" s="2">
        <f>'[42]100%'!L$500</f>
        <v>0</v>
      </c>
      <c r="K11" s="2">
        <f>'[42]100%'!M$500</f>
        <v>0</v>
      </c>
      <c r="L11" s="2">
        <f>'[42]100%'!N$500</f>
        <v>0</v>
      </c>
      <c r="M11" s="2">
        <f>'[42]100%'!O$500</f>
        <v>0</v>
      </c>
      <c r="N11" s="2">
        <f>'[42]100%'!P$500</f>
        <v>0</v>
      </c>
      <c r="O11" s="2">
        <f>'[42]100%'!Q$500</f>
        <v>0</v>
      </c>
      <c r="P11" s="2"/>
      <c r="Q11" s="2">
        <f>'[42]100%'!S$500</f>
        <v>0</v>
      </c>
      <c r="R11" s="2">
        <f>'[42]100%'!T$500</f>
        <v>0</v>
      </c>
      <c r="S11" s="2">
        <f>'[42]100%'!U$500</f>
        <v>0</v>
      </c>
      <c r="T11" s="2">
        <f>'[42]100%'!V$500</f>
        <v>0</v>
      </c>
      <c r="U11" s="2">
        <f>'[42]100%'!W$500</f>
        <v>0</v>
      </c>
      <c r="V11" s="2">
        <f>'[42]100%'!X$500</f>
        <v>0</v>
      </c>
      <c r="W11" s="2">
        <f>'[42]100%'!Y$500</f>
        <v>0</v>
      </c>
      <c r="X11" s="2">
        <f>'[42]100%'!Z$500</f>
        <v>0</v>
      </c>
      <c r="Y11" s="2">
        <f>'[42]100%'!AA$500</f>
        <v>0</v>
      </c>
      <c r="Z11" s="2"/>
      <c r="AA11" s="2"/>
      <c r="AB11" s="2">
        <f>'[42]100%'!AD$500</f>
        <v>0</v>
      </c>
    </row>
    <row r="12" spans="1:28" ht="14.25" thickBot="1" x14ac:dyDescent="0.2">
      <c r="A12" s="1" t="s">
        <v>11</v>
      </c>
      <c r="B12" s="2">
        <f>'[43]100%'!D$500</f>
        <v>12</v>
      </c>
      <c r="C12" s="2"/>
      <c r="D12" s="2"/>
      <c r="E12" s="2">
        <f>'[43]100%'!G$500</f>
        <v>8</v>
      </c>
      <c r="F12" s="2">
        <f>'[43]100%'!H$500</f>
        <v>6</v>
      </c>
      <c r="G12" s="2">
        <f>'[43]100%'!I$500</f>
        <v>6</v>
      </c>
      <c r="H12" s="2">
        <f>'[43]100%'!J$500</f>
        <v>6</v>
      </c>
      <c r="I12" s="2">
        <f>'[43]100%'!K$500</f>
        <v>2</v>
      </c>
      <c r="J12" s="2">
        <f>'[43]100%'!L$500</f>
        <v>29</v>
      </c>
      <c r="K12" s="2">
        <f>'[43]100%'!M$500</f>
        <v>17</v>
      </c>
      <c r="L12" s="2">
        <f>'[43]100%'!N$500</f>
        <v>0</v>
      </c>
      <c r="M12" s="2">
        <f>'[43]100%'!O$500</f>
        <v>29</v>
      </c>
      <c r="N12" s="2">
        <f>'[43]100%'!P$500</f>
        <v>10</v>
      </c>
      <c r="O12" s="2">
        <f>'[43]100%'!Q$500</f>
        <v>0</v>
      </c>
      <c r="P12" s="2"/>
      <c r="Q12" s="2">
        <f>'[43]100%'!S$500</f>
        <v>0</v>
      </c>
      <c r="R12" s="2">
        <f>'[43]100%'!T$500</f>
        <v>2</v>
      </c>
      <c r="S12" s="2">
        <f>'[43]100%'!U$500</f>
        <v>2</v>
      </c>
      <c r="T12" s="2">
        <f>'[43]100%'!V$500</f>
        <v>0</v>
      </c>
      <c r="U12" s="2">
        <f>'[43]100%'!W$500</f>
        <v>0</v>
      </c>
      <c r="V12" s="2">
        <f>'[43]100%'!X$500</f>
        <v>7</v>
      </c>
      <c r="W12" s="2">
        <f>'[43]100%'!Y$500</f>
        <v>4</v>
      </c>
      <c r="X12" s="2">
        <f>'[43]100%'!Z$500</f>
        <v>3</v>
      </c>
      <c r="Y12" s="2">
        <f>'[43]100%'!AA$500</f>
        <v>1</v>
      </c>
      <c r="Z12" s="2"/>
      <c r="AA12" s="2"/>
      <c r="AB12" s="2">
        <f>'[43]100%'!AD$500</f>
        <v>157</v>
      </c>
    </row>
    <row r="13" spans="1:28" ht="14.25" thickBot="1" x14ac:dyDescent="0.2">
      <c r="A13" s="1" t="s">
        <v>12</v>
      </c>
      <c r="B13" s="2">
        <f>'[44]100%'!D$500</f>
        <v>0</v>
      </c>
      <c r="C13" s="2"/>
      <c r="D13" s="2"/>
      <c r="E13" s="2">
        <f>'[44]100%'!G$500</f>
        <v>0</v>
      </c>
      <c r="F13" s="2">
        <f>'[44]100%'!H$500</f>
        <v>0</v>
      </c>
      <c r="G13" s="2">
        <f>'[44]100%'!I$500</f>
        <v>0</v>
      </c>
      <c r="H13" s="2">
        <f>'[44]100%'!J$500</f>
        <v>0</v>
      </c>
      <c r="I13" s="2">
        <f>'[44]100%'!K$500</f>
        <v>0</v>
      </c>
      <c r="J13" s="2">
        <f>'[44]100%'!L$500</f>
        <v>0</v>
      </c>
      <c r="K13" s="2">
        <f>'[44]100%'!M$500</f>
        <v>0</v>
      </c>
      <c r="L13" s="2">
        <f>'[44]100%'!N$500</f>
        <v>0</v>
      </c>
      <c r="M13" s="2">
        <f>'[44]100%'!O$500</f>
        <v>0</v>
      </c>
      <c r="N13" s="2">
        <f>'[44]100%'!P$500</f>
        <v>0</v>
      </c>
      <c r="O13" s="2">
        <f>'[44]100%'!Q$500</f>
        <v>0</v>
      </c>
      <c r="P13" s="2"/>
      <c r="Q13" s="2">
        <f>'[44]100%'!S$500</f>
        <v>0</v>
      </c>
      <c r="R13" s="2">
        <f>'[44]100%'!T$500</f>
        <v>0</v>
      </c>
      <c r="S13" s="2">
        <f>'[44]100%'!U$500</f>
        <v>0</v>
      </c>
      <c r="T13" s="2">
        <f>'[44]100%'!V$500</f>
        <v>0</v>
      </c>
      <c r="U13" s="2">
        <f>'[44]100%'!W$500</f>
        <v>0</v>
      </c>
      <c r="V13" s="2">
        <f>'[44]100%'!X$500</f>
        <v>0</v>
      </c>
      <c r="W13" s="2">
        <f>'[44]100%'!Y$500</f>
        <v>0</v>
      </c>
      <c r="X13" s="2">
        <f>'[44]100%'!Z$500</f>
        <v>0</v>
      </c>
      <c r="Y13" s="2">
        <f>'[44]100%'!AA$500</f>
        <v>0</v>
      </c>
      <c r="Z13" s="2"/>
      <c r="AA13" s="2"/>
      <c r="AB13" s="2">
        <f>'[44]100%'!AD$500</f>
        <v>0</v>
      </c>
    </row>
    <row r="14" spans="1:28" ht="14.25" thickBot="1" x14ac:dyDescent="0.2">
      <c r="A14" s="3" t="s">
        <v>0</v>
      </c>
      <c r="B14" s="4">
        <f t="shared" ref="B14" si="0">SUM(B3:B13)</f>
        <v>307</v>
      </c>
      <c r="C14" s="4"/>
      <c r="D14" s="4"/>
      <c r="E14" s="4">
        <f>SUM(E3:E13)</f>
        <v>261</v>
      </c>
      <c r="F14" s="4">
        <f t="shared" ref="F14:R14" si="1">SUM(F3:F13)</f>
        <v>116</v>
      </c>
      <c r="G14" s="4">
        <f t="shared" si="1"/>
        <v>194</v>
      </c>
      <c r="H14" s="4">
        <f t="shared" si="1"/>
        <v>110</v>
      </c>
      <c r="I14" s="4">
        <f t="shared" si="1"/>
        <v>153</v>
      </c>
      <c r="J14" s="4">
        <f t="shared" si="1"/>
        <v>320</v>
      </c>
      <c r="K14" s="4">
        <f t="shared" si="1"/>
        <v>378</v>
      </c>
      <c r="L14" s="4">
        <f t="shared" si="1"/>
        <v>0</v>
      </c>
      <c r="M14" s="4">
        <f t="shared" si="1"/>
        <v>310</v>
      </c>
      <c r="N14" s="4">
        <f t="shared" si="1"/>
        <v>258</v>
      </c>
      <c r="O14" s="4">
        <f t="shared" si="1"/>
        <v>0</v>
      </c>
      <c r="P14" s="4"/>
      <c r="Q14" s="4">
        <f t="shared" si="1"/>
        <v>2</v>
      </c>
      <c r="R14" s="4">
        <f t="shared" si="1"/>
        <v>9</v>
      </c>
      <c r="S14" s="4">
        <f t="shared" ref="S14:Y14" si="2">SUM(S3:S13)</f>
        <v>9</v>
      </c>
      <c r="T14" s="4">
        <f t="shared" si="2"/>
        <v>1</v>
      </c>
      <c r="U14" s="4">
        <f t="shared" si="2"/>
        <v>0</v>
      </c>
      <c r="V14" s="4">
        <f t="shared" si="2"/>
        <v>195</v>
      </c>
      <c r="W14" s="4">
        <f t="shared" si="2"/>
        <v>131</v>
      </c>
      <c r="X14" s="4">
        <f t="shared" si="2"/>
        <v>174</v>
      </c>
      <c r="Y14" s="4">
        <f t="shared" si="2"/>
        <v>125</v>
      </c>
      <c r="Z14" s="4"/>
      <c r="AA14" s="4"/>
      <c r="AB14" s="4">
        <f t="shared" ref="AB14" si="3">SUM(AB3:AB13)</f>
        <v>8397</v>
      </c>
    </row>
    <row r="21" spans="1:28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82"/>
    </row>
    <row r="22" spans="1:28" ht="27" x14ac:dyDescent="0.15">
      <c r="A22" s="108"/>
      <c r="B22" s="5" t="s">
        <v>13</v>
      </c>
      <c r="C22" s="5"/>
      <c r="D22" s="5"/>
      <c r="E22" s="7" t="s">
        <v>14</v>
      </c>
      <c r="F22" s="7" t="s">
        <v>15</v>
      </c>
      <c r="G22" s="7" t="s">
        <v>16</v>
      </c>
      <c r="H22" s="7" t="s">
        <v>17</v>
      </c>
      <c r="I22" s="7" t="s">
        <v>18</v>
      </c>
      <c r="J22" s="7" t="s">
        <v>20</v>
      </c>
      <c r="K22" s="7" t="s">
        <v>19</v>
      </c>
      <c r="L22" s="7" t="s">
        <v>21</v>
      </c>
      <c r="M22" s="7" t="s">
        <v>22</v>
      </c>
      <c r="N22" s="7" t="s">
        <v>23</v>
      </c>
      <c r="O22" s="7" t="s">
        <v>24</v>
      </c>
      <c r="P22" s="7"/>
      <c r="Q22" s="7" t="s">
        <v>25</v>
      </c>
      <c r="R22" s="7" t="s">
        <v>26</v>
      </c>
      <c r="S22" s="7" t="s">
        <v>134</v>
      </c>
      <c r="T22" s="73" t="s">
        <v>118</v>
      </c>
      <c r="U22" s="73" t="s">
        <v>119</v>
      </c>
      <c r="V22" s="73" t="s">
        <v>121</v>
      </c>
      <c r="W22" s="73" t="s">
        <v>122</v>
      </c>
      <c r="X22" s="73" t="s">
        <v>123</v>
      </c>
      <c r="Y22" s="73" t="s">
        <v>124</v>
      </c>
      <c r="AB22" s="90" t="s">
        <v>149</v>
      </c>
    </row>
    <row r="23" spans="1:28" ht="14.25" thickBot="1" x14ac:dyDescent="0.2">
      <c r="A23" s="1" t="s">
        <v>2</v>
      </c>
      <c r="B23" s="2">
        <f>'[34]90%'!D$500</f>
        <v>0</v>
      </c>
      <c r="C23" s="2"/>
      <c r="D23" s="2"/>
      <c r="E23" s="2">
        <f>'[34]90%'!G$500</f>
        <v>0</v>
      </c>
      <c r="F23" s="2">
        <f>'[34]90%'!H$500</f>
        <v>0</v>
      </c>
      <c r="G23" s="2">
        <f>'[34]90%'!I$500</f>
        <v>0</v>
      </c>
      <c r="H23" s="2">
        <f>'[34]90%'!J$500</f>
        <v>0</v>
      </c>
      <c r="I23" s="2">
        <f>'[34]90%'!K$500</f>
        <v>0</v>
      </c>
      <c r="J23" s="2">
        <f>'[34]90%'!L$500</f>
        <v>0</v>
      </c>
      <c r="K23" s="2">
        <f>'[34]90%'!M$500</f>
        <v>0</v>
      </c>
      <c r="L23" s="2">
        <f>'[34]90%'!N$500</f>
        <v>0</v>
      </c>
      <c r="M23" s="2">
        <f>'[34]90%'!O$500</f>
        <v>0</v>
      </c>
      <c r="N23" s="2">
        <f>'[34]90%'!P$500</f>
        <v>0</v>
      </c>
      <c r="O23" s="2">
        <f>'[34]90%'!Q$500</f>
        <v>0</v>
      </c>
      <c r="P23" s="2"/>
      <c r="Q23" s="2">
        <f>'[34]90%'!S$500</f>
        <v>0</v>
      </c>
      <c r="R23" s="2">
        <f>'[34]90%'!T$500</f>
        <v>0</v>
      </c>
      <c r="S23" s="2">
        <f>'[34]90%'!U$500</f>
        <v>0</v>
      </c>
      <c r="T23" s="2">
        <f>'[34]90%'!V$500</f>
        <v>0</v>
      </c>
      <c r="U23" s="2">
        <f>'[34]90%'!W$500</f>
        <v>0</v>
      </c>
      <c r="V23" s="2">
        <f>'[34]90%'!X$500</f>
        <v>0</v>
      </c>
      <c r="W23" s="2">
        <f>'[34]90%'!Y$500</f>
        <v>0</v>
      </c>
      <c r="X23" s="2">
        <f>'[34]90%'!Z$500</f>
        <v>0</v>
      </c>
      <c r="Y23" s="2">
        <f>'[34]90%'!AA$500</f>
        <v>0</v>
      </c>
      <c r="Z23" s="2"/>
      <c r="AA23" s="2"/>
      <c r="AB23" s="2">
        <f>'[34]90%'!AD$500</f>
        <v>0</v>
      </c>
    </row>
    <row r="24" spans="1:28" ht="14.25" thickBot="1" x14ac:dyDescent="0.2">
      <c r="A24" s="1" t="s">
        <v>3</v>
      </c>
      <c r="B24" s="2">
        <f>'[35]90%'!D$500</f>
        <v>9</v>
      </c>
      <c r="C24" s="2"/>
      <c r="D24" s="2"/>
      <c r="E24" s="2">
        <f>'[35]90%'!G$500</f>
        <v>1</v>
      </c>
      <c r="F24" s="2">
        <f>'[35]90%'!H$500</f>
        <v>8</v>
      </c>
      <c r="G24" s="2">
        <f>'[35]90%'!I$500</f>
        <v>1</v>
      </c>
      <c r="H24" s="2">
        <f>'[35]90%'!J$500</f>
        <v>0</v>
      </c>
      <c r="I24" s="2">
        <f>'[35]90%'!K$500</f>
        <v>1</v>
      </c>
      <c r="J24" s="2">
        <f>'[35]90%'!L$500</f>
        <v>10</v>
      </c>
      <c r="K24" s="2">
        <f>'[35]90%'!M$500</f>
        <v>1</v>
      </c>
      <c r="L24" s="2">
        <f>'[35]90%'!N$500</f>
        <v>10</v>
      </c>
      <c r="M24" s="2">
        <f>'[35]90%'!O$500</f>
        <v>0</v>
      </c>
      <c r="N24" s="2">
        <f>'[35]90%'!P$500</f>
        <v>1</v>
      </c>
      <c r="O24" s="2">
        <f>'[35]90%'!Q$500</f>
        <v>1</v>
      </c>
      <c r="P24" s="2"/>
      <c r="Q24" s="2">
        <f>'[35]90%'!S$500</f>
        <v>0</v>
      </c>
      <c r="R24" s="2">
        <f>'[35]90%'!T$500</f>
        <v>1</v>
      </c>
      <c r="S24" s="2">
        <f>'[35]90%'!U$500</f>
        <v>1</v>
      </c>
      <c r="T24" s="2">
        <f>'[35]90%'!V$500</f>
        <v>0</v>
      </c>
      <c r="U24" s="2">
        <f>'[35]90%'!W$500</f>
        <v>0</v>
      </c>
      <c r="V24" s="2">
        <f>'[35]90%'!X$500</f>
        <v>0</v>
      </c>
      <c r="W24" s="2">
        <f>'[35]90%'!Y$500</f>
        <v>0</v>
      </c>
      <c r="X24" s="2">
        <f>'[35]90%'!Z$500</f>
        <v>0</v>
      </c>
      <c r="Y24" s="2">
        <f>'[35]90%'!AA$500</f>
        <v>0</v>
      </c>
      <c r="Z24" s="2"/>
      <c r="AA24" s="2"/>
      <c r="AB24" s="2">
        <f>'[35]90%'!AD$500</f>
        <v>14</v>
      </c>
    </row>
    <row r="25" spans="1:28" ht="14.25" thickBot="1" x14ac:dyDescent="0.2">
      <c r="A25" s="1" t="s">
        <v>4</v>
      </c>
      <c r="B25" s="2">
        <f>'[36]90%'!D$500</f>
        <v>0</v>
      </c>
      <c r="C25" s="2"/>
      <c r="D25" s="2"/>
      <c r="E25" s="2">
        <f>'[36]90%'!G$500</f>
        <v>0</v>
      </c>
      <c r="F25" s="2">
        <f>'[36]90%'!H$500</f>
        <v>0</v>
      </c>
      <c r="G25" s="2">
        <f>'[36]90%'!I$500</f>
        <v>0</v>
      </c>
      <c r="H25" s="2">
        <f>'[36]90%'!J$500</f>
        <v>0</v>
      </c>
      <c r="I25" s="2">
        <f>'[36]90%'!K$500</f>
        <v>0</v>
      </c>
      <c r="J25" s="2">
        <f>'[36]90%'!L$500</f>
        <v>0</v>
      </c>
      <c r="K25" s="2">
        <f>'[36]90%'!M$500</f>
        <v>0</v>
      </c>
      <c r="L25" s="2">
        <f>'[36]90%'!N$500</f>
        <v>0</v>
      </c>
      <c r="M25" s="2">
        <f>'[36]90%'!O$500</f>
        <v>0</v>
      </c>
      <c r="N25" s="2">
        <f>'[36]90%'!P$500</f>
        <v>0</v>
      </c>
      <c r="O25" s="2">
        <f>'[36]90%'!Q$500</f>
        <v>0</v>
      </c>
      <c r="P25" s="2"/>
      <c r="Q25" s="2">
        <f>'[36]90%'!S$500</f>
        <v>0</v>
      </c>
      <c r="R25" s="2">
        <f>'[36]90%'!T$500</f>
        <v>0</v>
      </c>
      <c r="S25" s="2">
        <f>'[36]90%'!U$500</f>
        <v>0</v>
      </c>
      <c r="T25" s="2">
        <f>'[36]90%'!V$500</f>
        <v>0</v>
      </c>
      <c r="U25" s="2">
        <f>'[36]90%'!W$500</f>
        <v>0</v>
      </c>
      <c r="V25" s="2">
        <f>'[36]90%'!X$500</f>
        <v>0</v>
      </c>
      <c r="W25" s="2">
        <f>'[36]90%'!Y$500</f>
        <v>0</v>
      </c>
      <c r="X25" s="2">
        <f>'[36]90%'!Z$500</f>
        <v>0</v>
      </c>
      <c r="Y25" s="2">
        <f>'[36]90%'!AA$500</f>
        <v>0</v>
      </c>
      <c r="Z25" s="2"/>
      <c r="AA25" s="2"/>
      <c r="AB25" s="2">
        <f>'[36]90%'!AD$500</f>
        <v>0</v>
      </c>
    </row>
    <row r="26" spans="1:28" ht="14.25" thickBot="1" x14ac:dyDescent="0.2">
      <c r="A26" s="1" t="s">
        <v>5</v>
      </c>
      <c r="B26" s="2">
        <f>'[37]90%'!D$500</f>
        <v>16</v>
      </c>
      <c r="C26" s="2"/>
      <c r="D26" s="2"/>
      <c r="E26" s="2">
        <f>'[37]90%'!G$500</f>
        <v>14</v>
      </c>
      <c r="F26" s="2">
        <f>'[37]90%'!H$500</f>
        <v>14</v>
      </c>
      <c r="G26" s="2">
        <f>'[37]90%'!I$500</f>
        <v>2</v>
      </c>
      <c r="H26" s="2">
        <f>'[37]90%'!J$500</f>
        <v>13</v>
      </c>
      <c r="I26" s="2">
        <f>'[37]90%'!K$500</f>
        <v>1</v>
      </c>
      <c r="J26" s="2">
        <f>'[37]90%'!L$500</f>
        <v>152</v>
      </c>
      <c r="K26" s="2">
        <f>'[37]90%'!M$500</f>
        <v>2</v>
      </c>
      <c r="L26" s="2">
        <f>'[37]90%'!N$500</f>
        <v>18</v>
      </c>
      <c r="M26" s="2">
        <f>'[37]90%'!O$500</f>
        <v>151</v>
      </c>
      <c r="N26" s="2">
        <f>'[37]90%'!P$500</f>
        <v>1</v>
      </c>
      <c r="O26" s="2">
        <f>'[37]90%'!Q$500</f>
        <v>16</v>
      </c>
      <c r="P26" s="2"/>
      <c r="Q26" s="2">
        <f>'[37]90%'!S$500</f>
        <v>0</v>
      </c>
      <c r="R26" s="2">
        <f>'[37]90%'!T$500</f>
        <v>1</v>
      </c>
      <c r="S26" s="2">
        <f>'[37]90%'!U$500</f>
        <v>1</v>
      </c>
      <c r="T26" s="2">
        <f>'[37]90%'!V$500</f>
        <v>0</v>
      </c>
      <c r="U26" s="2">
        <f>'[37]90%'!W$500</f>
        <v>0</v>
      </c>
      <c r="V26" s="2">
        <f>'[37]90%'!X$500</f>
        <v>8</v>
      </c>
      <c r="W26" s="2">
        <f>'[37]90%'!Y$500</f>
        <v>0</v>
      </c>
      <c r="X26" s="2">
        <f>'[37]90%'!Z$500</f>
        <v>7</v>
      </c>
      <c r="Y26" s="2">
        <f>'[37]90%'!AA$500</f>
        <v>0</v>
      </c>
      <c r="Z26" s="2"/>
      <c r="AA26" s="2"/>
      <c r="AB26" s="2">
        <f>'[37]90%'!AD$500</f>
        <v>282</v>
      </c>
    </row>
    <row r="27" spans="1:28" ht="14.25" thickBot="1" x14ac:dyDescent="0.2">
      <c r="A27" s="1" t="s">
        <v>6</v>
      </c>
      <c r="B27" s="2">
        <f>'[38]90%'!D$500</f>
        <v>1</v>
      </c>
      <c r="C27" s="2"/>
      <c r="D27" s="2"/>
      <c r="E27" s="2">
        <f>'[38]90%'!G$500</f>
        <v>0</v>
      </c>
      <c r="F27" s="2">
        <f>'[38]90%'!H$500</f>
        <v>1</v>
      </c>
      <c r="G27" s="2">
        <f>'[38]90%'!I$500</f>
        <v>0</v>
      </c>
      <c r="H27" s="2">
        <f>'[38]90%'!J$500</f>
        <v>0</v>
      </c>
      <c r="I27" s="2">
        <f>'[38]90%'!K$500</f>
        <v>0</v>
      </c>
      <c r="J27" s="2">
        <f>'[38]90%'!L$500</f>
        <v>29</v>
      </c>
      <c r="K27" s="2">
        <f>'[38]90%'!M$500</f>
        <v>0</v>
      </c>
      <c r="L27" s="2">
        <f>'[38]90%'!N$500</f>
        <v>28</v>
      </c>
      <c r="M27" s="2">
        <f>'[38]90%'!O$500</f>
        <v>0</v>
      </c>
      <c r="N27" s="2">
        <f>'[38]90%'!P$500</f>
        <v>0</v>
      </c>
      <c r="O27" s="2">
        <f>'[38]90%'!Q$500</f>
        <v>0</v>
      </c>
      <c r="P27" s="2"/>
      <c r="Q27" s="2">
        <f>'[38]90%'!S$500</f>
        <v>0</v>
      </c>
      <c r="R27" s="2">
        <f>'[38]90%'!T$500</f>
        <v>0</v>
      </c>
      <c r="S27" s="2">
        <f>'[38]90%'!U$500</f>
        <v>0</v>
      </c>
      <c r="T27" s="2">
        <f>'[38]90%'!V$500</f>
        <v>0</v>
      </c>
      <c r="U27" s="2">
        <f>'[38]90%'!W$500</f>
        <v>0</v>
      </c>
      <c r="V27" s="2">
        <f>'[38]90%'!X$500</f>
        <v>0</v>
      </c>
      <c r="W27" s="2">
        <f>'[38]90%'!Y$500</f>
        <v>0</v>
      </c>
      <c r="X27" s="2">
        <f>'[38]90%'!Z$500</f>
        <v>0</v>
      </c>
      <c r="Y27" s="2">
        <f>'[38]90%'!AA$500</f>
        <v>0</v>
      </c>
      <c r="Z27" s="2"/>
      <c r="AA27" s="2"/>
      <c r="AB27" s="2">
        <f>'[38]90%'!AD$500</f>
        <v>0</v>
      </c>
    </row>
    <row r="28" spans="1:28" ht="14.25" thickBot="1" x14ac:dyDescent="0.2">
      <c r="A28" s="1" t="s">
        <v>7</v>
      </c>
      <c r="B28" s="2">
        <f>'[39]90%'!D$500</f>
        <v>3</v>
      </c>
      <c r="C28" s="2"/>
      <c r="D28" s="2"/>
      <c r="E28" s="2">
        <f>'[39]90%'!G$500</f>
        <v>3</v>
      </c>
      <c r="F28" s="2">
        <f>'[39]90%'!H$500</f>
        <v>2</v>
      </c>
      <c r="G28" s="2">
        <f>'[39]90%'!I$500</f>
        <v>1</v>
      </c>
      <c r="H28" s="2">
        <f>'[39]90%'!J$500</f>
        <v>2</v>
      </c>
      <c r="I28" s="2">
        <f>'[39]90%'!K$500</f>
        <v>1</v>
      </c>
      <c r="J28" s="2">
        <f>'[39]90%'!L$500</f>
        <v>260</v>
      </c>
      <c r="K28" s="2">
        <f>'[39]90%'!M$500</f>
        <v>1</v>
      </c>
      <c r="L28" s="2">
        <f>'[39]90%'!N$500</f>
        <v>4</v>
      </c>
      <c r="M28" s="2">
        <f>'[39]90%'!O$500</f>
        <v>260</v>
      </c>
      <c r="N28" s="2">
        <f>'[39]90%'!P$500</f>
        <v>1</v>
      </c>
      <c r="O28" s="2">
        <f>'[39]90%'!Q$500</f>
        <v>4</v>
      </c>
      <c r="P28" s="2"/>
      <c r="Q28" s="2">
        <f>'[39]90%'!S$500</f>
        <v>0</v>
      </c>
      <c r="R28" s="2">
        <f>'[39]90%'!T$500</f>
        <v>0</v>
      </c>
      <c r="S28" s="2">
        <f>'[39]90%'!U$500</f>
        <v>0</v>
      </c>
      <c r="T28" s="2">
        <f>'[39]90%'!V$500</f>
        <v>0</v>
      </c>
      <c r="U28" s="2">
        <f>'[39]90%'!W$500</f>
        <v>0</v>
      </c>
      <c r="V28" s="2">
        <f>'[39]90%'!X$500</f>
        <v>2</v>
      </c>
      <c r="W28" s="2">
        <f>'[39]90%'!Y$500</f>
        <v>1</v>
      </c>
      <c r="X28" s="2">
        <f>'[39]90%'!Z$500</f>
        <v>2</v>
      </c>
      <c r="Y28" s="2">
        <f>'[39]90%'!AA$500</f>
        <v>1</v>
      </c>
      <c r="Z28" s="2"/>
      <c r="AA28" s="2"/>
      <c r="AB28" s="2">
        <f>'[39]90%'!AD$500</f>
        <v>313</v>
      </c>
    </row>
    <row r="29" spans="1:28" ht="14.25" thickBot="1" x14ac:dyDescent="0.2">
      <c r="A29" s="1" t="s">
        <v>8</v>
      </c>
      <c r="B29" s="2">
        <f>'[40]90%'!D$500</f>
        <v>17</v>
      </c>
      <c r="C29" s="2"/>
      <c r="D29" s="2"/>
      <c r="E29" s="2">
        <f>'[40]90%'!G$500</f>
        <v>6</v>
      </c>
      <c r="F29" s="2">
        <f>'[40]90%'!H$500</f>
        <v>12</v>
      </c>
      <c r="G29" s="2">
        <f>'[40]90%'!I$500</f>
        <v>5</v>
      </c>
      <c r="H29" s="2">
        <f>'[40]90%'!J$500</f>
        <v>2</v>
      </c>
      <c r="I29" s="2">
        <f>'[40]90%'!K$500</f>
        <v>4</v>
      </c>
      <c r="J29" s="2">
        <f>'[40]90%'!L$500</f>
        <v>14</v>
      </c>
      <c r="K29" s="2">
        <f>'[40]90%'!M$500</f>
        <v>6</v>
      </c>
      <c r="L29" s="2">
        <f>'[40]90%'!N$500</f>
        <v>18</v>
      </c>
      <c r="M29" s="2">
        <f>'[40]90%'!O$500</f>
        <v>4</v>
      </c>
      <c r="N29" s="2">
        <f>'[40]90%'!P$500</f>
        <v>5</v>
      </c>
      <c r="O29" s="2">
        <f>'[40]90%'!Q$500</f>
        <v>7</v>
      </c>
      <c r="P29" s="2"/>
      <c r="Q29" s="2">
        <f>'[40]90%'!S$500</f>
        <v>0</v>
      </c>
      <c r="R29" s="2">
        <f>'[40]90%'!T$500</f>
        <v>3</v>
      </c>
      <c r="S29" s="2">
        <f>'[40]90%'!U$500</f>
        <v>3</v>
      </c>
      <c r="T29" s="2">
        <f>'[40]90%'!V$500</f>
        <v>0</v>
      </c>
      <c r="U29" s="2">
        <f>'[40]90%'!W$500</f>
        <v>0</v>
      </c>
      <c r="V29" s="2">
        <f>'[40]90%'!X$500</f>
        <v>8</v>
      </c>
      <c r="W29" s="2">
        <f>'[40]90%'!Y$500</f>
        <v>0</v>
      </c>
      <c r="X29" s="2">
        <f>'[40]90%'!Z$500</f>
        <v>4</v>
      </c>
      <c r="Y29" s="2">
        <f>'[40]90%'!AA$500</f>
        <v>0</v>
      </c>
      <c r="Z29" s="2"/>
      <c r="AA29" s="2"/>
      <c r="AB29" s="2">
        <f>'[40]90%'!AD$500</f>
        <v>260</v>
      </c>
    </row>
    <row r="30" spans="1:28" ht="14.25" thickBot="1" x14ac:dyDescent="0.2">
      <c r="A30" s="1" t="s">
        <v>9</v>
      </c>
      <c r="B30" s="2">
        <f>'[41]90%'!D$500</f>
        <v>3</v>
      </c>
      <c r="C30" s="2"/>
      <c r="D30" s="2"/>
      <c r="E30" s="2">
        <f>'[41]90%'!G$500</f>
        <v>1</v>
      </c>
      <c r="F30" s="2">
        <f>'[41]90%'!H$500</f>
        <v>3</v>
      </c>
      <c r="G30" s="2">
        <f>'[41]90%'!I$500</f>
        <v>0</v>
      </c>
      <c r="H30" s="2">
        <f>'[41]90%'!J$500</f>
        <v>1</v>
      </c>
      <c r="I30" s="2">
        <f>'[41]90%'!K$500</f>
        <v>0</v>
      </c>
      <c r="J30" s="2">
        <f>'[41]90%'!L$500</f>
        <v>13</v>
      </c>
      <c r="K30" s="2">
        <f>'[41]90%'!M$500</f>
        <v>0</v>
      </c>
      <c r="L30" s="2">
        <f>'[41]90%'!N$500</f>
        <v>10</v>
      </c>
      <c r="M30" s="2">
        <f>'[41]90%'!O$500</f>
        <v>1</v>
      </c>
      <c r="N30" s="2">
        <f>'[41]90%'!P$500</f>
        <v>0</v>
      </c>
      <c r="O30" s="2">
        <f>'[41]90%'!Q$500</f>
        <v>1</v>
      </c>
      <c r="P30" s="2"/>
      <c r="Q30" s="2">
        <f>'[41]90%'!S$500</f>
        <v>0</v>
      </c>
      <c r="R30" s="2">
        <f>'[41]90%'!T$500</f>
        <v>0</v>
      </c>
      <c r="S30" s="2">
        <f>'[41]90%'!U$500</f>
        <v>0</v>
      </c>
      <c r="T30" s="2">
        <f>'[41]90%'!V$500</f>
        <v>0</v>
      </c>
      <c r="U30" s="2">
        <f>'[41]90%'!W$500</f>
        <v>0</v>
      </c>
      <c r="V30" s="2">
        <f>'[41]90%'!X$500</f>
        <v>0</v>
      </c>
      <c r="W30" s="2">
        <f>'[41]90%'!Y$500</f>
        <v>0</v>
      </c>
      <c r="X30" s="2">
        <f>'[41]90%'!Z$500</f>
        <v>0</v>
      </c>
      <c r="Y30" s="2">
        <f>'[41]90%'!AA$500</f>
        <v>0</v>
      </c>
      <c r="Z30" s="2"/>
      <c r="AA30" s="2"/>
      <c r="AB30" s="2">
        <f>'[41]90%'!AD$500</f>
        <v>14</v>
      </c>
    </row>
    <row r="31" spans="1:28" ht="14.25" thickBot="1" x14ac:dyDescent="0.2">
      <c r="A31" s="1" t="s">
        <v>10</v>
      </c>
      <c r="B31" s="2">
        <f>'[42]90%'!D$500</f>
        <v>0</v>
      </c>
      <c r="C31" s="2"/>
      <c r="D31" s="2"/>
      <c r="E31" s="2">
        <f>'[42]90%'!G$500</f>
        <v>0</v>
      </c>
      <c r="F31" s="2">
        <f>'[42]90%'!H$500</f>
        <v>0</v>
      </c>
      <c r="G31" s="2">
        <f>'[42]90%'!I$500</f>
        <v>0</v>
      </c>
      <c r="H31" s="2">
        <f>'[42]90%'!J$500</f>
        <v>0</v>
      </c>
      <c r="I31" s="2">
        <f>'[42]90%'!K$500</f>
        <v>0</v>
      </c>
      <c r="J31" s="2">
        <f>'[42]90%'!L$500</f>
        <v>0</v>
      </c>
      <c r="K31" s="2">
        <f>'[42]90%'!M$500</f>
        <v>0</v>
      </c>
      <c r="L31" s="2">
        <f>'[42]90%'!N$500</f>
        <v>0</v>
      </c>
      <c r="M31" s="2">
        <f>'[42]90%'!O$500</f>
        <v>0</v>
      </c>
      <c r="N31" s="2">
        <f>'[42]90%'!P$500</f>
        <v>0</v>
      </c>
      <c r="O31" s="2">
        <f>'[42]90%'!Q$500</f>
        <v>0</v>
      </c>
      <c r="P31" s="2"/>
      <c r="Q31" s="2">
        <f>'[42]90%'!S$500</f>
        <v>0</v>
      </c>
      <c r="R31" s="2">
        <f>'[42]90%'!T$500</f>
        <v>0</v>
      </c>
      <c r="S31" s="2">
        <f>'[42]90%'!U$500</f>
        <v>0</v>
      </c>
      <c r="T31" s="2">
        <f>'[42]90%'!V$500</f>
        <v>0</v>
      </c>
      <c r="U31" s="2">
        <f>'[42]90%'!W$500</f>
        <v>0</v>
      </c>
      <c r="V31" s="2">
        <f>'[42]90%'!X$500</f>
        <v>0</v>
      </c>
      <c r="W31" s="2">
        <f>'[42]90%'!Y$500</f>
        <v>0</v>
      </c>
      <c r="X31" s="2">
        <f>'[42]90%'!Z$500</f>
        <v>0</v>
      </c>
      <c r="Y31" s="2">
        <f>'[42]90%'!AA$500</f>
        <v>0</v>
      </c>
      <c r="Z31" s="2"/>
      <c r="AA31" s="2"/>
      <c r="AB31" s="2">
        <f>'[42]90%'!AD$500</f>
        <v>0</v>
      </c>
    </row>
    <row r="32" spans="1:28" ht="14.25" thickBot="1" x14ac:dyDescent="0.2">
      <c r="A32" s="1" t="s">
        <v>11</v>
      </c>
      <c r="B32" s="2">
        <f>'[43]90%'!D$500</f>
        <v>2</v>
      </c>
      <c r="C32" s="2"/>
      <c r="D32" s="2"/>
      <c r="E32" s="2">
        <f>'[43]90%'!G$500</f>
        <v>2</v>
      </c>
      <c r="F32" s="2">
        <f>'[43]90%'!H$500</f>
        <v>2</v>
      </c>
      <c r="G32" s="2">
        <f>'[43]90%'!I$500</f>
        <v>0</v>
      </c>
      <c r="H32" s="2">
        <f>'[43]90%'!J$500</f>
        <v>2</v>
      </c>
      <c r="I32" s="2">
        <f>'[43]90%'!K$500</f>
        <v>0</v>
      </c>
      <c r="J32" s="2">
        <f>'[43]90%'!L$500</f>
        <v>6</v>
      </c>
      <c r="K32" s="2">
        <f>'[43]90%'!M$500</f>
        <v>0</v>
      </c>
      <c r="L32" s="2">
        <f>'[43]90%'!N$500</f>
        <v>2</v>
      </c>
      <c r="M32" s="2">
        <f>'[43]90%'!O$500</f>
        <v>6</v>
      </c>
      <c r="N32" s="2">
        <f>'[43]90%'!P$500</f>
        <v>0</v>
      </c>
      <c r="O32" s="2">
        <f>'[43]90%'!Q$500</f>
        <v>2</v>
      </c>
      <c r="P32" s="2"/>
      <c r="Q32" s="2">
        <f>'[43]90%'!S$500</f>
        <v>0</v>
      </c>
      <c r="R32" s="2">
        <f>'[43]90%'!T$500</f>
        <v>0</v>
      </c>
      <c r="S32" s="2">
        <f>'[43]90%'!U$500</f>
        <v>0</v>
      </c>
      <c r="T32" s="2">
        <f>'[43]90%'!V$500</f>
        <v>0</v>
      </c>
      <c r="U32" s="2">
        <f>'[43]90%'!W$500</f>
        <v>0</v>
      </c>
      <c r="V32" s="2">
        <f>'[43]90%'!X$500</f>
        <v>0</v>
      </c>
      <c r="W32" s="2">
        <f>'[43]90%'!Y$500</f>
        <v>0</v>
      </c>
      <c r="X32" s="2">
        <f>'[43]90%'!Z$500</f>
        <v>0</v>
      </c>
      <c r="Y32" s="2">
        <f>'[43]90%'!AA$500</f>
        <v>0</v>
      </c>
      <c r="Z32" s="2"/>
      <c r="AA32" s="2"/>
      <c r="AB32" s="2">
        <f>'[43]90%'!AD$500</f>
        <v>140</v>
      </c>
    </row>
    <row r="33" spans="1:28" ht="14.25" thickBot="1" x14ac:dyDescent="0.2">
      <c r="A33" s="1" t="s">
        <v>12</v>
      </c>
      <c r="B33" s="2">
        <f>'[44]90%'!D$500</f>
        <v>0</v>
      </c>
      <c r="C33" s="2"/>
      <c r="D33" s="2"/>
      <c r="E33" s="2">
        <f>'[44]90%'!G$500</f>
        <v>0</v>
      </c>
      <c r="F33" s="2">
        <f>'[44]90%'!H$500</f>
        <v>0</v>
      </c>
      <c r="G33" s="2">
        <f>'[44]90%'!I$500</f>
        <v>0</v>
      </c>
      <c r="H33" s="2">
        <f>'[44]90%'!J$500</f>
        <v>0</v>
      </c>
      <c r="I33" s="2">
        <f>'[44]90%'!K$500</f>
        <v>0</v>
      </c>
      <c r="J33" s="2">
        <f>'[44]90%'!L$500</f>
        <v>0</v>
      </c>
      <c r="K33" s="2">
        <f>'[44]90%'!M$500</f>
        <v>0</v>
      </c>
      <c r="L33" s="2">
        <f>'[44]90%'!N$500</f>
        <v>0</v>
      </c>
      <c r="M33" s="2">
        <f>'[44]90%'!O$500</f>
        <v>0</v>
      </c>
      <c r="N33" s="2">
        <f>'[44]90%'!P$500</f>
        <v>0</v>
      </c>
      <c r="O33" s="2">
        <f>'[44]90%'!Q$500</f>
        <v>0</v>
      </c>
      <c r="P33" s="2"/>
      <c r="Q33" s="2">
        <f>'[44]90%'!S$500</f>
        <v>0</v>
      </c>
      <c r="R33" s="2">
        <f>'[44]90%'!T$500</f>
        <v>0</v>
      </c>
      <c r="S33" s="2">
        <f>'[44]90%'!U$500</f>
        <v>0</v>
      </c>
      <c r="T33" s="2">
        <f>'[44]90%'!V$500</f>
        <v>0</v>
      </c>
      <c r="U33" s="2">
        <f>'[44]90%'!W$500</f>
        <v>0</v>
      </c>
      <c r="V33" s="2">
        <f>'[44]90%'!X$500</f>
        <v>0</v>
      </c>
      <c r="W33" s="2">
        <f>'[44]90%'!Y$500</f>
        <v>0</v>
      </c>
      <c r="X33" s="2">
        <f>'[44]90%'!Z$500</f>
        <v>0</v>
      </c>
      <c r="Y33" s="2">
        <f>'[44]90%'!AA$500</f>
        <v>0</v>
      </c>
      <c r="Z33" s="2"/>
      <c r="AA33" s="2"/>
      <c r="AB33" s="2">
        <f>'[44]90%'!AD$500</f>
        <v>0</v>
      </c>
    </row>
    <row r="34" spans="1:28" ht="14.25" thickBot="1" x14ac:dyDescent="0.2">
      <c r="A34" s="3" t="s">
        <v>0</v>
      </c>
      <c r="B34" s="4">
        <f t="shared" ref="B34" si="4">SUM(B23:B33)</f>
        <v>51</v>
      </c>
      <c r="C34" s="4"/>
      <c r="D34" s="4"/>
      <c r="E34" s="4">
        <f>SUM(E23:E33)</f>
        <v>27</v>
      </c>
      <c r="F34" s="4">
        <f t="shared" ref="F34:O34" si="5">SUM(F23:F33)</f>
        <v>42</v>
      </c>
      <c r="G34" s="4">
        <f t="shared" si="5"/>
        <v>9</v>
      </c>
      <c r="H34" s="4">
        <f t="shared" si="5"/>
        <v>20</v>
      </c>
      <c r="I34" s="4">
        <f t="shared" si="5"/>
        <v>7</v>
      </c>
      <c r="J34" s="4">
        <f t="shared" si="5"/>
        <v>484</v>
      </c>
      <c r="K34" s="4">
        <f t="shared" si="5"/>
        <v>10</v>
      </c>
      <c r="L34" s="4">
        <f t="shared" si="5"/>
        <v>90</v>
      </c>
      <c r="M34" s="4">
        <f t="shared" si="5"/>
        <v>422</v>
      </c>
      <c r="N34" s="4">
        <f t="shared" si="5"/>
        <v>8</v>
      </c>
      <c r="O34" s="4">
        <f t="shared" si="5"/>
        <v>31</v>
      </c>
      <c r="P34" s="4"/>
      <c r="Q34" s="4">
        <f t="shared" ref="Q34:R34" si="6">SUM(Q23:Q33)</f>
        <v>0</v>
      </c>
      <c r="R34" s="4">
        <f t="shared" si="6"/>
        <v>5</v>
      </c>
      <c r="S34" s="4">
        <f t="shared" ref="S34:Y34" si="7">SUM(S23:S33)</f>
        <v>5</v>
      </c>
      <c r="T34" s="4">
        <f t="shared" si="7"/>
        <v>0</v>
      </c>
      <c r="U34" s="4">
        <f t="shared" si="7"/>
        <v>0</v>
      </c>
      <c r="V34" s="4">
        <f t="shared" si="7"/>
        <v>18</v>
      </c>
      <c r="W34" s="4">
        <f t="shared" si="7"/>
        <v>1</v>
      </c>
      <c r="X34" s="4">
        <f t="shared" si="7"/>
        <v>13</v>
      </c>
      <c r="Y34" s="4">
        <f t="shared" si="7"/>
        <v>1</v>
      </c>
      <c r="Z34" s="4"/>
      <c r="AA34" s="4"/>
      <c r="AB34" s="4">
        <f t="shared" ref="AB34" si="8">SUM(AB23:AB33)</f>
        <v>1023</v>
      </c>
    </row>
    <row r="41" spans="1:28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82"/>
    </row>
    <row r="42" spans="1:28" ht="27" x14ac:dyDescent="0.15">
      <c r="A42" s="108"/>
      <c r="B42" s="5" t="s">
        <v>13</v>
      </c>
      <c r="C42" s="5"/>
      <c r="D42" s="5"/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18</v>
      </c>
      <c r="J42" s="7" t="s">
        <v>20</v>
      </c>
      <c r="K42" s="7" t="s">
        <v>19</v>
      </c>
      <c r="L42" s="7" t="s">
        <v>21</v>
      </c>
      <c r="M42" s="7" t="s">
        <v>22</v>
      </c>
      <c r="N42" s="7" t="s">
        <v>23</v>
      </c>
      <c r="O42" s="7" t="s">
        <v>24</v>
      </c>
      <c r="P42" s="7"/>
      <c r="Q42" s="7" t="s">
        <v>25</v>
      </c>
      <c r="R42" s="7" t="s">
        <v>26</v>
      </c>
      <c r="S42" s="7" t="s">
        <v>133</v>
      </c>
      <c r="T42" s="73" t="s">
        <v>118</v>
      </c>
      <c r="U42" s="73" t="s">
        <v>119</v>
      </c>
      <c r="V42" s="73" t="s">
        <v>121</v>
      </c>
      <c r="W42" s="73" t="s">
        <v>122</v>
      </c>
      <c r="X42" s="73" t="s">
        <v>123</v>
      </c>
      <c r="Y42" s="73" t="s">
        <v>124</v>
      </c>
      <c r="AB42" s="90" t="s">
        <v>149</v>
      </c>
    </row>
    <row r="43" spans="1:28" ht="14.25" thickBot="1" x14ac:dyDescent="0.2">
      <c r="A43" s="1" t="s">
        <v>2</v>
      </c>
      <c r="B43" s="2">
        <f>'[34]80%'!D$500</f>
        <v>0</v>
      </c>
      <c r="C43" s="2"/>
      <c r="D43" s="2"/>
      <c r="E43" s="2">
        <f>'[34]80%'!G$500</f>
        <v>0</v>
      </c>
      <c r="F43" s="2">
        <f>'[34]80%'!H$500</f>
        <v>0</v>
      </c>
      <c r="G43" s="2">
        <f>'[34]80%'!I$500</f>
        <v>0</v>
      </c>
      <c r="H43" s="2">
        <f>'[34]80%'!J$500</f>
        <v>0</v>
      </c>
      <c r="I43" s="2">
        <f>'[34]80%'!K$500</f>
        <v>0</v>
      </c>
      <c r="J43" s="2">
        <f>'[34]80%'!L$500</f>
        <v>0</v>
      </c>
      <c r="K43" s="2">
        <f>'[34]80%'!M$500</f>
        <v>0</v>
      </c>
      <c r="L43" s="2">
        <f>'[34]80%'!N$500</f>
        <v>0</v>
      </c>
      <c r="M43" s="2">
        <f>'[34]80%'!O$500</f>
        <v>0</v>
      </c>
      <c r="N43" s="2">
        <f>'[34]80%'!P$500</f>
        <v>0</v>
      </c>
      <c r="O43" s="2">
        <f>'[34]80%'!Q$500</f>
        <v>0</v>
      </c>
      <c r="P43" s="2"/>
      <c r="Q43" s="2">
        <f>'[34]80%'!S$500</f>
        <v>0</v>
      </c>
      <c r="R43" s="2">
        <f>'[34]80%'!T$500</f>
        <v>0</v>
      </c>
      <c r="S43" s="2">
        <f>'[34]80%'!U$500</f>
        <v>0</v>
      </c>
      <c r="T43" s="2">
        <f>'[34]80%'!V$500</f>
        <v>0</v>
      </c>
      <c r="U43" s="2">
        <f>'[34]80%'!W$500</f>
        <v>0</v>
      </c>
      <c r="V43" s="2">
        <f>'[34]80%'!X$500</f>
        <v>0</v>
      </c>
      <c r="W43" s="2">
        <f>'[34]80%'!Y$500</f>
        <v>0</v>
      </c>
      <c r="X43" s="2">
        <f>'[34]80%'!Z$500</f>
        <v>0</v>
      </c>
      <c r="Y43" s="2">
        <f>'[34]80%'!AA$500</f>
        <v>0</v>
      </c>
      <c r="Z43" s="2"/>
      <c r="AA43" s="2"/>
      <c r="AB43" s="2">
        <f>'[34]80%'!AD$500</f>
        <v>0</v>
      </c>
    </row>
    <row r="44" spans="1:28" ht="14.25" thickBot="1" x14ac:dyDescent="0.2">
      <c r="A44" s="1" t="s">
        <v>3</v>
      </c>
      <c r="B44" s="2">
        <f>'[35]80%'!D$500</f>
        <v>5</v>
      </c>
      <c r="C44" s="2"/>
      <c r="D44" s="2"/>
      <c r="E44" s="2">
        <f>'[35]80%'!G$500</f>
        <v>2</v>
      </c>
      <c r="F44" s="2">
        <f>'[35]80%'!H$500</f>
        <v>3</v>
      </c>
      <c r="G44" s="2">
        <f>'[35]80%'!I$500</f>
        <v>2</v>
      </c>
      <c r="H44" s="2">
        <f>'[35]80%'!J$500</f>
        <v>0</v>
      </c>
      <c r="I44" s="2">
        <f>'[35]80%'!K$500</f>
        <v>2</v>
      </c>
      <c r="J44" s="2">
        <f>'[35]80%'!L$500</f>
        <v>4</v>
      </c>
      <c r="K44" s="2">
        <f>'[35]80%'!M$500</f>
        <v>2</v>
      </c>
      <c r="L44" s="2">
        <f>'[35]80%'!N$500</f>
        <v>6</v>
      </c>
      <c r="M44" s="2">
        <f>'[35]80%'!O$500</f>
        <v>0</v>
      </c>
      <c r="N44" s="2">
        <f>'[35]80%'!P$500</f>
        <v>2</v>
      </c>
      <c r="O44" s="2">
        <f>'[35]80%'!Q$500</f>
        <v>2</v>
      </c>
      <c r="P44" s="2"/>
      <c r="Q44" s="2">
        <f>'[35]80%'!S$500</f>
        <v>0</v>
      </c>
      <c r="R44" s="2">
        <f>'[35]80%'!T$500</f>
        <v>0</v>
      </c>
      <c r="S44" s="2">
        <f>'[35]80%'!U$500</f>
        <v>0</v>
      </c>
      <c r="T44" s="2">
        <f>'[35]80%'!V$500</f>
        <v>0</v>
      </c>
      <c r="U44" s="2">
        <f>'[35]80%'!W$500</f>
        <v>0</v>
      </c>
      <c r="V44" s="2">
        <f>'[35]80%'!X$500</f>
        <v>2</v>
      </c>
      <c r="W44" s="2">
        <f>'[35]80%'!Y$500</f>
        <v>2</v>
      </c>
      <c r="X44" s="2">
        <f>'[35]80%'!Z$500</f>
        <v>2</v>
      </c>
      <c r="Y44" s="2">
        <f>'[35]80%'!AA$500</f>
        <v>2</v>
      </c>
      <c r="Z44" s="2"/>
      <c r="AA44" s="2"/>
      <c r="AB44" s="2">
        <f>'[35]80%'!AD$500</f>
        <v>14</v>
      </c>
    </row>
    <row r="45" spans="1:28" ht="14.25" thickBot="1" x14ac:dyDescent="0.2">
      <c r="A45" s="1" t="s">
        <v>4</v>
      </c>
      <c r="B45" s="2">
        <f>'[36]80%'!D$500</f>
        <v>0</v>
      </c>
      <c r="C45" s="2"/>
      <c r="D45" s="2"/>
      <c r="E45" s="2">
        <f>'[36]80%'!G$500</f>
        <v>0</v>
      </c>
      <c r="F45" s="2">
        <f>'[36]80%'!H$500</f>
        <v>0</v>
      </c>
      <c r="G45" s="2">
        <f>'[36]80%'!I$500</f>
        <v>0</v>
      </c>
      <c r="H45" s="2">
        <f>'[36]80%'!J$500</f>
        <v>0</v>
      </c>
      <c r="I45" s="2">
        <f>'[36]80%'!K$500</f>
        <v>0</v>
      </c>
      <c r="J45" s="2">
        <f>'[36]80%'!L$500</f>
        <v>0</v>
      </c>
      <c r="K45" s="2">
        <f>'[36]80%'!M$500</f>
        <v>0</v>
      </c>
      <c r="L45" s="2">
        <f>'[36]80%'!N$500</f>
        <v>0</v>
      </c>
      <c r="M45" s="2">
        <f>'[36]80%'!O$500</f>
        <v>0</v>
      </c>
      <c r="N45" s="2">
        <f>'[36]80%'!P$500</f>
        <v>0</v>
      </c>
      <c r="O45" s="2">
        <f>'[36]80%'!Q$500</f>
        <v>0</v>
      </c>
      <c r="P45" s="2"/>
      <c r="Q45" s="2">
        <f>'[36]80%'!S$500</f>
        <v>0</v>
      </c>
      <c r="R45" s="2">
        <f>'[36]80%'!T$500</f>
        <v>0</v>
      </c>
      <c r="S45" s="2">
        <f>'[36]80%'!U$500</f>
        <v>0</v>
      </c>
      <c r="T45" s="2">
        <f>'[36]80%'!V$500</f>
        <v>0</v>
      </c>
      <c r="U45" s="2">
        <f>'[36]80%'!W$500</f>
        <v>0</v>
      </c>
      <c r="V45" s="2">
        <f>'[36]80%'!X$500</f>
        <v>0</v>
      </c>
      <c r="W45" s="2">
        <f>'[36]80%'!Y$500</f>
        <v>0</v>
      </c>
      <c r="X45" s="2">
        <f>'[36]80%'!Z$500</f>
        <v>0</v>
      </c>
      <c r="Y45" s="2">
        <f>'[36]80%'!AA$500</f>
        <v>0</v>
      </c>
      <c r="Z45" s="2"/>
      <c r="AA45" s="2"/>
      <c r="AB45" s="2">
        <f>'[36]80%'!AD$500</f>
        <v>0</v>
      </c>
    </row>
    <row r="46" spans="1:28" ht="14.25" thickBot="1" x14ac:dyDescent="0.2">
      <c r="A46" s="1" t="s">
        <v>5</v>
      </c>
      <c r="B46" s="2">
        <f>'[37]80%'!D$500</f>
        <v>12</v>
      </c>
      <c r="C46" s="2"/>
      <c r="D46" s="2"/>
      <c r="E46" s="2">
        <f>'[37]80%'!G$500</f>
        <v>11</v>
      </c>
      <c r="F46" s="2">
        <f>'[37]80%'!H$500</f>
        <v>9</v>
      </c>
      <c r="G46" s="2">
        <f>'[37]80%'!I$500</f>
        <v>4</v>
      </c>
      <c r="H46" s="2">
        <f>'[37]80%'!J$500</f>
        <v>8</v>
      </c>
      <c r="I46" s="2">
        <f>'[37]80%'!K$500</f>
        <v>4</v>
      </c>
      <c r="J46" s="2">
        <f>'[37]80%'!L$500</f>
        <v>60</v>
      </c>
      <c r="K46" s="2">
        <f>'[37]80%'!M$500</f>
        <v>4</v>
      </c>
      <c r="L46" s="2">
        <f>'[37]80%'!N$500</f>
        <v>18</v>
      </c>
      <c r="M46" s="2">
        <f>'[37]80%'!O$500</f>
        <v>59</v>
      </c>
      <c r="N46" s="2">
        <f>'[37]80%'!P$500</f>
        <v>4</v>
      </c>
      <c r="O46" s="2">
        <f>'[37]80%'!Q$500</f>
        <v>17</v>
      </c>
      <c r="P46" s="2"/>
      <c r="Q46" s="2">
        <f>'[37]80%'!S$500</f>
        <v>0</v>
      </c>
      <c r="R46" s="2">
        <f>'[37]80%'!T$500</f>
        <v>2</v>
      </c>
      <c r="S46" s="2">
        <f>'[37]80%'!U$500</f>
        <v>2</v>
      </c>
      <c r="T46" s="2">
        <f>'[37]80%'!V$500</f>
        <v>0</v>
      </c>
      <c r="U46" s="2">
        <f>'[37]80%'!W$500</f>
        <v>0</v>
      </c>
      <c r="V46" s="2">
        <f>'[37]80%'!X$500</f>
        <v>6</v>
      </c>
      <c r="W46" s="2">
        <f>'[37]80%'!Y$500</f>
        <v>0</v>
      </c>
      <c r="X46" s="2">
        <f>'[37]80%'!Z$500</f>
        <v>6</v>
      </c>
      <c r="Y46" s="2">
        <f>'[37]80%'!AA$500</f>
        <v>0</v>
      </c>
      <c r="Z46" s="2"/>
      <c r="AA46" s="2"/>
      <c r="AB46" s="2">
        <f>'[37]80%'!AD$500</f>
        <v>134</v>
      </c>
    </row>
    <row r="47" spans="1:28" ht="14.25" thickBot="1" x14ac:dyDescent="0.2">
      <c r="A47" s="1" t="s">
        <v>6</v>
      </c>
      <c r="B47" s="2">
        <f>'[38]80%'!D$500</f>
        <v>0</v>
      </c>
      <c r="C47" s="2"/>
      <c r="D47" s="2"/>
      <c r="E47" s="2">
        <f>'[38]80%'!G$500</f>
        <v>0</v>
      </c>
      <c r="F47" s="2">
        <f>'[38]80%'!H$500</f>
        <v>0</v>
      </c>
      <c r="G47" s="2">
        <f>'[38]80%'!I$500</f>
        <v>0</v>
      </c>
      <c r="H47" s="2">
        <f>'[38]80%'!J$500</f>
        <v>0</v>
      </c>
      <c r="I47" s="2">
        <f>'[38]80%'!K$500</f>
        <v>0</v>
      </c>
      <c r="J47" s="2">
        <f>'[38]80%'!L$500</f>
        <v>0</v>
      </c>
      <c r="K47" s="2">
        <f>'[38]80%'!M$500</f>
        <v>0</v>
      </c>
      <c r="L47" s="2">
        <f>'[38]80%'!N$500</f>
        <v>0</v>
      </c>
      <c r="M47" s="2">
        <f>'[38]80%'!O$500</f>
        <v>0</v>
      </c>
      <c r="N47" s="2">
        <f>'[38]80%'!P$500</f>
        <v>0</v>
      </c>
      <c r="O47" s="2">
        <f>'[38]80%'!Q$500</f>
        <v>0</v>
      </c>
      <c r="P47" s="2"/>
      <c r="Q47" s="2">
        <f>'[38]80%'!S$500</f>
        <v>0</v>
      </c>
      <c r="R47" s="2">
        <f>'[38]80%'!T$500</f>
        <v>0</v>
      </c>
      <c r="S47" s="2">
        <f>'[38]80%'!U$500</f>
        <v>0</v>
      </c>
      <c r="T47" s="2">
        <f>'[38]80%'!V$500</f>
        <v>0</v>
      </c>
      <c r="U47" s="2">
        <f>'[38]80%'!W$500</f>
        <v>0</v>
      </c>
      <c r="V47" s="2">
        <f>'[38]80%'!X$500</f>
        <v>0</v>
      </c>
      <c r="W47" s="2">
        <f>'[38]80%'!Y$500</f>
        <v>0</v>
      </c>
      <c r="X47" s="2">
        <f>'[38]80%'!Z$500</f>
        <v>0</v>
      </c>
      <c r="Y47" s="2">
        <f>'[38]80%'!AA$500</f>
        <v>0</v>
      </c>
      <c r="Z47" s="2"/>
      <c r="AA47" s="2"/>
      <c r="AB47" s="2">
        <f>'[38]80%'!AD$500</f>
        <v>0</v>
      </c>
    </row>
    <row r="48" spans="1:28" ht="14.25" thickBot="1" x14ac:dyDescent="0.2">
      <c r="A48" s="1" t="s">
        <v>7</v>
      </c>
      <c r="B48" s="2">
        <f>'[39]80%'!D$500</f>
        <v>8</v>
      </c>
      <c r="C48" s="2"/>
      <c r="D48" s="2"/>
      <c r="E48" s="2">
        <f>'[39]80%'!G$500</f>
        <v>8</v>
      </c>
      <c r="F48" s="2">
        <f>'[39]80%'!H$500</f>
        <v>4</v>
      </c>
      <c r="G48" s="2">
        <f>'[39]80%'!I$500</f>
        <v>5</v>
      </c>
      <c r="H48" s="2">
        <f>'[39]80%'!J$500</f>
        <v>4</v>
      </c>
      <c r="I48" s="2">
        <f>'[39]80%'!K$500</f>
        <v>5</v>
      </c>
      <c r="J48" s="2">
        <f>'[39]80%'!L$500</f>
        <v>263</v>
      </c>
      <c r="K48" s="2">
        <f>'[39]80%'!M$500</f>
        <v>7</v>
      </c>
      <c r="L48" s="2">
        <f>'[39]80%'!N$500</f>
        <v>61</v>
      </c>
      <c r="M48" s="2">
        <f>'[39]80%'!O$500</f>
        <v>263</v>
      </c>
      <c r="N48" s="2">
        <f>'[39]80%'!P$500</f>
        <v>7</v>
      </c>
      <c r="O48" s="2">
        <f>'[39]80%'!Q$500</f>
        <v>61</v>
      </c>
      <c r="P48" s="2"/>
      <c r="Q48" s="2">
        <f>'[39]80%'!S$500</f>
        <v>0</v>
      </c>
      <c r="R48" s="2">
        <f>'[39]80%'!T$500</f>
        <v>1</v>
      </c>
      <c r="S48" s="2">
        <f>'[39]80%'!U$500</f>
        <v>1</v>
      </c>
      <c r="T48" s="2">
        <f>'[39]80%'!V$500</f>
        <v>0</v>
      </c>
      <c r="U48" s="2">
        <f>'[39]80%'!W$500</f>
        <v>0</v>
      </c>
      <c r="V48" s="2">
        <f>'[39]80%'!X$500</f>
        <v>2</v>
      </c>
      <c r="W48" s="2">
        <f>'[39]80%'!Y$500</f>
        <v>0</v>
      </c>
      <c r="X48" s="2">
        <f>'[39]80%'!Z$500</f>
        <v>2</v>
      </c>
      <c r="Y48" s="2">
        <f>'[39]80%'!AA$500</f>
        <v>0</v>
      </c>
      <c r="Z48" s="2"/>
      <c r="AA48" s="2"/>
      <c r="AB48" s="2">
        <f>'[39]80%'!AD$500</f>
        <v>325</v>
      </c>
    </row>
    <row r="49" spans="1:28" ht="14.25" thickBot="1" x14ac:dyDescent="0.2">
      <c r="A49" s="1" t="s">
        <v>8</v>
      </c>
      <c r="B49" s="2">
        <f>'[40]80%'!D$500</f>
        <v>18</v>
      </c>
      <c r="C49" s="2"/>
      <c r="D49" s="2"/>
      <c r="E49" s="2">
        <f>'[40]80%'!G$500</f>
        <v>5</v>
      </c>
      <c r="F49" s="2">
        <f>'[40]80%'!H$500</f>
        <v>8</v>
      </c>
      <c r="G49" s="2">
        <f>'[40]80%'!I$500</f>
        <v>11</v>
      </c>
      <c r="H49" s="2">
        <f>'[40]80%'!J$500</f>
        <v>3</v>
      </c>
      <c r="I49" s="2">
        <f>'[40]80%'!K$500</f>
        <v>2</v>
      </c>
      <c r="J49" s="2">
        <f>'[40]80%'!L$500</f>
        <v>9</v>
      </c>
      <c r="K49" s="2">
        <f>'[40]80%'!M$500</f>
        <v>25</v>
      </c>
      <c r="L49" s="2">
        <f>'[40]80%'!N$500</f>
        <v>31</v>
      </c>
      <c r="M49" s="2">
        <f>'[40]80%'!O$500</f>
        <v>3</v>
      </c>
      <c r="N49" s="2">
        <f>'[40]80%'!P$500</f>
        <v>0</v>
      </c>
      <c r="O49" s="2">
        <f>'[40]80%'!Q$500</f>
        <v>3</v>
      </c>
      <c r="P49" s="2"/>
      <c r="Q49" s="2">
        <f>'[40]80%'!S$500</f>
        <v>2</v>
      </c>
      <c r="R49" s="2">
        <f>'[40]80%'!T$500</f>
        <v>12</v>
      </c>
      <c r="S49" s="2">
        <f>'[40]80%'!U$500</f>
        <v>12</v>
      </c>
      <c r="T49" s="2">
        <f>'[40]80%'!V$500</f>
        <v>0</v>
      </c>
      <c r="U49" s="2">
        <f>'[40]80%'!W$500</f>
        <v>0</v>
      </c>
      <c r="V49" s="2">
        <f>'[40]80%'!X$500</f>
        <v>12</v>
      </c>
      <c r="W49" s="2">
        <f>'[40]80%'!Y$500</f>
        <v>0</v>
      </c>
      <c r="X49" s="2">
        <f>'[40]80%'!Z$500</f>
        <v>3</v>
      </c>
      <c r="Y49" s="2">
        <f>'[40]80%'!AA$500</f>
        <v>0</v>
      </c>
      <c r="Z49" s="2"/>
      <c r="AA49" s="2"/>
      <c r="AB49" s="2">
        <f>'[40]80%'!AD$500</f>
        <v>96</v>
      </c>
    </row>
    <row r="50" spans="1:28" ht="14.25" thickBot="1" x14ac:dyDescent="0.2">
      <c r="A50" s="1" t="s">
        <v>9</v>
      </c>
      <c r="B50" s="2">
        <f>'[41]80%'!D$500</f>
        <v>6</v>
      </c>
      <c r="C50" s="2"/>
      <c r="D50" s="2"/>
      <c r="E50" s="2">
        <f>'[41]80%'!G$500</f>
        <v>2</v>
      </c>
      <c r="F50" s="2">
        <f>'[41]80%'!H$500</f>
        <v>1</v>
      </c>
      <c r="G50" s="2">
        <f>'[41]80%'!I$500</f>
        <v>5</v>
      </c>
      <c r="H50" s="2">
        <f>'[41]80%'!J$500</f>
        <v>0</v>
      </c>
      <c r="I50" s="2">
        <f>'[41]80%'!K$500</f>
        <v>2</v>
      </c>
      <c r="J50" s="2">
        <f>'[41]80%'!L$500</f>
        <v>2</v>
      </c>
      <c r="K50" s="2">
        <f>'[41]80%'!M$500</f>
        <v>11</v>
      </c>
      <c r="L50" s="2">
        <f>'[41]80%'!N$500</f>
        <v>7</v>
      </c>
      <c r="M50" s="2">
        <f>'[41]80%'!O$500</f>
        <v>0</v>
      </c>
      <c r="N50" s="2">
        <f>'[41]80%'!P$500</f>
        <v>5</v>
      </c>
      <c r="O50" s="2">
        <f>'[41]80%'!Q$500</f>
        <v>2</v>
      </c>
      <c r="P50" s="2"/>
      <c r="Q50" s="2">
        <f>'[41]80%'!S$500</f>
        <v>0</v>
      </c>
      <c r="R50" s="2">
        <f>'[41]80%'!T$500</f>
        <v>1</v>
      </c>
      <c r="S50" s="2">
        <f>'[41]80%'!U$500</f>
        <v>1</v>
      </c>
      <c r="T50" s="2">
        <f>'[41]80%'!V$500</f>
        <v>0</v>
      </c>
      <c r="U50" s="2">
        <f>'[41]80%'!W$500</f>
        <v>0</v>
      </c>
      <c r="V50" s="2">
        <f>'[41]80%'!X$500</f>
        <v>4</v>
      </c>
      <c r="W50" s="2">
        <f>'[41]80%'!Y$500</f>
        <v>3</v>
      </c>
      <c r="X50" s="2">
        <f>'[41]80%'!Z$500</f>
        <v>1</v>
      </c>
      <c r="Y50" s="2">
        <f>'[41]80%'!AA$500</f>
        <v>0</v>
      </c>
      <c r="Z50" s="2"/>
      <c r="AA50" s="2"/>
      <c r="AB50" s="2">
        <f>'[41]80%'!AD$500</f>
        <v>11</v>
      </c>
    </row>
    <row r="51" spans="1:28" ht="14.25" thickBot="1" x14ac:dyDescent="0.2">
      <c r="A51" s="1" t="s">
        <v>10</v>
      </c>
      <c r="B51" s="2">
        <f>'[42]80%'!D$500</f>
        <v>0</v>
      </c>
      <c r="C51" s="2"/>
      <c r="D51" s="2"/>
      <c r="E51" s="2">
        <f>'[42]80%'!G$500</f>
        <v>0</v>
      </c>
      <c r="F51" s="2">
        <f>'[42]80%'!H$500</f>
        <v>0</v>
      </c>
      <c r="G51" s="2">
        <f>'[42]80%'!I$500</f>
        <v>0</v>
      </c>
      <c r="H51" s="2">
        <f>'[42]80%'!J$500</f>
        <v>0</v>
      </c>
      <c r="I51" s="2">
        <f>'[42]80%'!K$500</f>
        <v>0</v>
      </c>
      <c r="J51" s="2">
        <f>'[42]80%'!L$500</f>
        <v>0</v>
      </c>
      <c r="K51" s="2">
        <f>'[42]80%'!M$500</f>
        <v>0</v>
      </c>
      <c r="L51" s="2">
        <f>'[42]80%'!N$500</f>
        <v>0</v>
      </c>
      <c r="M51" s="2">
        <f>'[42]80%'!O$500</f>
        <v>0</v>
      </c>
      <c r="N51" s="2">
        <f>'[42]80%'!P$500</f>
        <v>0</v>
      </c>
      <c r="O51" s="2">
        <f>'[42]80%'!Q$500</f>
        <v>0</v>
      </c>
      <c r="P51" s="2"/>
      <c r="Q51" s="2">
        <f>'[42]80%'!S$500</f>
        <v>0</v>
      </c>
      <c r="R51" s="2">
        <f>'[42]80%'!T$500</f>
        <v>0</v>
      </c>
      <c r="S51" s="2">
        <f>'[42]80%'!U$500</f>
        <v>0</v>
      </c>
      <c r="T51" s="2">
        <f>'[42]80%'!V$500</f>
        <v>0</v>
      </c>
      <c r="U51" s="2">
        <f>'[42]80%'!W$500</f>
        <v>0</v>
      </c>
      <c r="V51" s="2">
        <f>'[42]80%'!X$500</f>
        <v>0</v>
      </c>
      <c r="W51" s="2">
        <f>'[42]80%'!Y$500</f>
        <v>0</v>
      </c>
      <c r="X51" s="2">
        <f>'[42]80%'!Z$500</f>
        <v>0</v>
      </c>
      <c r="Y51" s="2">
        <f>'[42]80%'!AA$500</f>
        <v>0</v>
      </c>
      <c r="Z51" s="2"/>
      <c r="AA51" s="2"/>
      <c r="AB51" s="2">
        <f>'[42]80%'!AD$500</f>
        <v>0</v>
      </c>
    </row>
    <row r="52" spans="1:28" ht="14.25" thickBot="1" x14ac:dyDescent="0.2">
      <c r="A52" s="1" t="s">
        <v>11</v>
      </c>
      <c r="B52" s="2">
        <f>'[43]80%'!D$500</f>
        <v>3</v>
      </c>
      <c r="C52" s="2"/>
      <c r="D52" s="2"/>
      <c r="E52" s="2">
        <f>'[43]80%'!G$500</f>
        <v>3</v>
      </c>
      <c r="F52" s="2">
        <f>'[43]80%'!H$500</f>
        <v>3</v>
      </c>
      <c r="G52" s="2">
        <f>'[43]80%'!I$500</f>
        <v>0</v>
      </c>
      <c r="H52" s="2">
        <f>'[43]80%'!J$500</f>
        <v>3</v>
      </c>
      <c r="I52" s="2">
        <f>'[43]80%'!K$500</f>
        <v>0</v>
      </c>
      <c r="J52" s="2">
        <f>'[43]80%'!L$500</f>
        <v>3</v>
      </c>
      <c r="K52" s="2">
        <f>'[43]80%'!M$500</f>
        <v>0</v>
      </c>
      <c r="L52" s="2">
        <f>'[43]80%'!N$500</f>
        <v>3</v>
      </c>
      <c r="M52" s="2">
        <f>'[43]80%'!O$500</f>
        <v>3</v>
      </c>
      <c r="N52" s="2">
        <f>'[43]80%'!P$500</f>
        <v>0</v>
      </c>
      <c r="O52" s="2">
        <f>'[43]80%'!Q$500</f>
        <v>3</v>
      </c>
      <c r="P52" s="2"/>
      <c r="Q52" s="2">
        <f>'[43]80%'!S$500</f>
        <v>0</v>
      </c>
      <c r="R52" s="2">
        <f>'[43]80%'!T$500</f>
        <v>0</v>
      </c>
      <c r="S52" s="2">
        <f>'[43]80%'!U$500</f>
        <v>0</v>
      </c>
      <c r="T52" s="2">
        <f>'[43]80%'!V$500</f>
        <v>0</v>
      </c>
      <c r="U52" s="2">
        <f>'[43]80%'!W$500</f>
        <v>0</v>
      </c>
      <c r="V52" s="2">
        <f>'[43]80%'!X$500</f>
        <v>3</v>
      </c>
      <c r="W52" s="2">
        <f>'[43]80%'!Y$500</f>
        <v>0</v>
      </c>
      <c r="X52" s="2">
        <f>'[43]80%'!Z$500</f>
        <v>3</v>
      </c>
      <c r="Y52" s="2">
        <f>'[43]80%'!AA$500</f>
        <v>0</v>
      </c>
      <c r="Z52" s="2"/>
      <c r="AA52" s="2"/>
      <c r="AB52" s="2">
        <f>'[43]80%'!AD$500</f>
        <v>21</v>
      </c>
    </row>
    <row r="53" spans="1:28" ht="14.25" thickBot="1" x14ac:dyDescent="0.2">
      <c r="A53" s="1" t="s">
        <v>12</v>
      </c>
      <c r="B53" s="2">
        <f>'[44]80%'!D$500</f>
        <v>0</v>
      </c>
      <c r="C53" s="2"/>
      <c r="D53" s="2"/>
      <c r="E53" s="2">
        <f>'[44]80%'!G$500</f>
        <v>0</v>
      </c>
      <c r="F53" s="2">
        <f>'[44]80%'!H$500</f>
        <v>0</v>
      </c>
      <c r="G53" s="2">
        <f>'[44]80%'!I$500</f>
        <v>0</v>
      </c>
      <c r="H53" s="2">
        <f>'[44]80%'!J$500</f>
        <v>0</v>
      </c>
      <c r="I53" s="2">
        <f>'[44]80%'!K$500</f>
        <v>0</v>
      </c>
      <c r="J53" s="2">
        <f>'[44]80%'!L$500</f>
        <v>0</v>
      </c>
      <c r="K53" s="2">
        <f>'[44]80%'!M$500</f>
        <v>0</v>
      </c>
      <c r="L53" s="2">
        <f>'[44]80%'!N$500</f>
        <v>0</v>
      </c>
      <c r="M53" s="2">
        <f>'[44]80%'!O$500</f>
        <v>0</v>
      </c>
      <c r="N53" s="2">
        <f>'[44]80%'!P$500</f>
        <v>0</v>
      </c>
      <c r="O53" s="2">
        <f>'[44]80%'!Q$500</f>
        <v>0</v>
      </c>
      <c r="P53" s="2"/>
      <c r="Q53" s="2">
        <f>'[44]80%'!S$500</f>
        <v>0</v>
      </c>
      <c r="R53" s="2">
        <f>'[44]80%'!T$500</f>
        <v>0</v>
      </c>
      <c r="S53" s="2">
        <f>'[44]80%'!U$500</f>
        <v>0</v>
      </c>
      <c r="T53" s="2">
        <f>'[44]80%'!V$500</f>
        <v>0</v>
      </c>
      <c r="U53" s="2">
        <f>'[44]80%'!W$500</f>
        <v>0</v>
      </c>
      <c r="V53" s="2">
        <f>'[44]80%'!X$500</f>
        <v>0</v>
      </c>
      <c r="W53" s="2">
        <f>'[44]80%'!Y$500</f>
        <v>0</v>
      </c>
      <c r="X53" s="2">
        <f>'[44]80%'!Z$500</f>
        <v>0</v>
      </c>
      <c r="Y53" s="2">
        <f>'[44]80%'!AA$500</f>
        <v>0</v>
      </c>
      <c r="Z53" s="2"/>
      <c r="AA53" s="2"/>
      <c r="AB53" s="2">
        <f>'[44]80%'!AD$500</f>
        <v>0</v>
      </c>
    </row>
    <row r="54" spans="1:28" ht="14.25" thickBot="1" x14ac:dyDescent="0.2">
      <c r="A54" s="3" t="s">
        <v>0</v>
      </c>
      <c r="B54" s="4">
        <f t="shared" ref="B54" si="9">SUM(B43:B53)</f>
        <v>52</v>
      </c>
      <c r="C54" s="4"/>
      <c r="D54" s="4"/>
      <c r="E54" s="4">
        <f>SUM(E43:E53)</f>
        <v>31</v>
      </c>
      <c r="F54" s="4">
        <f t="shared" ref="F54:O54" si="10">SUM(F43:F53)</f>
        <v>28</v>
      </c>
      <c r="G54" s="4">
        <f t="shared" si="10"/>
        <v>27</v>
      </c>
      <c r="H54" s="4">
        <f t="shared" si="10"/>
        <v>18</v>
      </c>
      <c r="I54" s="4">
        <f t="shared" si="10"/>
        <v>15</v>
      </c>
      <c r="J54" s="4">
        <f t="shared" si="10"/>
        <v>341</v>
      </c>
      <c r="K54" s="4">
        <f t="shared" si="10"/>
        <v>49</v>
      </c>
      <c r="L54" s="4">
        <f t="shared" si="10"/>
        <v>126</v>
      </c>
      <c r="M54" s="4">
        <f t="shared" si="10"/>
        <v>328</v>
      </c>
      <c r="N54" s="4">
        <f t="shared" si="10"/>
        <v>18</v>
      </c>
      <c r="O54" s="4">
        <f t="shared" si="10"/>
        <v>88</v>
      </c>
      <c r="P54" s="4"/>
      <c r="Q54" s="4">
        <f t="shared" ref="Q54:R54" si="11">SUM(Q43:Q53)</f>
        <v>2</v>
      </c>
      <c r="R54" s="4">
        <f t="shared" si="11"/>
        <v>16</v>
      </c>
      <c r="S54" s="4">
        <f t="shared" ref="S54:Y54" si="12">SUM(S43:S53)</f>
        <v>16</v>
      </c>
      <c r="T54" s="4">
        <f t="shared" si="12"/>
        <v>0</v>
      </c>
      <c r="U54" s="4">
        <f t="shared" si="12"/>
        <v>0</v>
      </c>
      <c r="V54" s="4">
        <f t="shared" si="12"/>
        <v>29</v>
      </c>
      <c r="W54" s="4">
        <f t="shared" si="12"/>
        <v>5</v>
      </c>
      <c r="X54" s="4">
        <f t="shared" si="12"/>
        <v>17</v>
      </c>
      <c r="Y54" s="4">
        <f t="shared" si="12"/>
        <v>2</v>
      </c>
      <c r="Z54" s="4"/>
      <c r="AA54" s="4"/>
      <c r="AB54" s="4">
        <f t="shared" ref="AB54" si="13">SUM(AB43:AB53)</f>
        <v>601</v>
      </c>
    </row>
    <row r="61" spans="1:28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82"/>
    </row>
    <row r="62" spans="1:28" ht="27" x14ac:dyDescent="0.15">
      <c r="A62" s="108"/>
      <c r="B62" s="5" t="s">
        <v>13</v>
      </c>
      <c r="C62" s="5"/>
      <c r="D62" s="5"/>
      <c r="E62" s="7" t="s">
        <v>14</v>
      </c>
      <c r="F62" s="7" t="s">
        <v>15</v>
      </c>
      <c r="G62" s="7" t="s">
        <v>16</v>
      </c>
      <c r="H62" s="7" t="s">
        <v>17</v>
      </c>
      <c r="I62" s="7" t="s">
        <v>18</v>
      </c>
      <c r="J62" s="7" t="s">
        <v>20</v>
      </c>
      <c r="K62" s="7" t="s">
        <v>19</v>
      </c>
      <c r="L62" s="7" t="s">
        <v>21</v>
      </c>
      <c r="M62" s="7" t="s">
        <v>22</v>
      </c>
      <c r="N62" s="7" t="s">
        <v>23</v>
      </c>
      <c r="O62" s="7" t="s">
        <v>24</v>
      </c>
      <c r="P62" s="7"/>
      <c r="Q62" s="7" t="s">
        <v>25</v>
      </c>
      <c r="R62" s="7" t="s">
        <v>26</v>
      </c>
      <c r="S62" s="7" t="s">
        <v>131</v>
      </c>
      <c r="T62" s="73" t="s">
        <v>118</v>
      </c>
      <c r="U62" s="73" t="s">
        <v>119</v>
      </c>
      <c r="V62" s="73" t="s">
        <v>121</v>
      </c>
      <c r="W62" s="73" t="s">
        <v>122</v>
      </c>
      <c r="X62" s="73" t="s">
        <v>123</v>
      </c>
      <c r="Y62" s="73" t="s">
        <v>124</v>
      </c>
      <c r="AB62" s="90" t="s">
        <v>149</v>
      </c>
    </row>
    <row r="63" spans="1:28" ht="14.25" thickBot="1" x14ac:dyDescent="0.2">
      <c r="A63" s="1" t="s">
        <v>2</v>
      </c>
      <c r="B63" s="2">
        <f>'[34]70%'!D$500</f>
        <v>0</v>
      </c>
      <c r="C63" s="2"/>
      <c r="D63" s="2"/>
      <c r="E63" s="2">
        <f>'[34]70%'!G$500</f>
        <v>0</v>
      </c>
      <c r="F63" s="2">
        <f>'[34]70%'!H$500</f>
        <v>0</v>
      </c>
      <c r="G63" s="2">
        <f>'[34]70%'!I$500</f>
        <v>0</v>
      </c>
      <c r="H63" s="2">
        <f>'[34]70%'!J$500</f>
        <v>0</v>
      </c>
      <c r="I63" s="2">
        <f>'[34]70%'!K$500</f>
        <v>0</v>
      </c>
      <c r="J63" s="2">
        <f>'[34]70%'!L$500</f>
        <v>0</v>
      </c>
      <c r="K63" s="2">
        <f>'[34]70%'!M$500</f>
        <v>0</v>
      </c>
      <c r="L63" s="2">
        <f>'[34]70%'!N$500</f>
        <v>0</v>
      </c>
      <c r="M63" s="2">
        <f>'[34]70%'!O$500</f>
        <v>0</v>
      </c>
      <c r="N63" s="2">
        <f>'[34]70%'!P$500</f>
        <v>0</v>
      </c>
      <c r="O63" s="2">
        <f>'[34]70%'!Q$500</f>
        <v>0</v>
      </c>
      <c r="P63" s="2"/>
      <c r="Q63" s="2">
        <f>'[34]70%'!S$500</f>
        <v>0</v>
      </c>
      <c r="R63" s="2">
        <f>'[34]70%'!T$500</f>
        <v>0</v>
      </c>
      <c r="S63" s="2">
        <f>'[34]70%'!U$500</f>
        <v>0</v>
      </c>
      <c r="T63" s="2">
        <f>'[34]70%'!V$500</f>
        <v>0</v>
      </c>
      <c r="U63" s="2">
        <f>'[34]70%'!W$500</f>
        <v>0</v>
      </c>
      <c r="V63" s="2">
        <f>'[34]70%'!X$500</f>
        <v>0</v>
      </c>
      <c r="W63" s="2">
        <f>'[34]70%'!Y$500</f>
        <v>0</v>
      </c>
      <c r="X63" s="2">
        <f>'[34]70%'!Z$500</f>
        <v>0</v>
      </c>
      <c r="Y63" s="2">
        <f>'[34]70%'!AA$500</f>
        <v>0</v>
      </c>
      <c r="Z63" s="2"/>
      <c r="AA63" s="2"/>
      <c r="AB63" s="2">
        <f>'[34]70%'!AD$500</f>
        <v>0</v>
      </c>
    </row>
    <row r="64" spans="1:28" ht="14.25" thickBot="1" x14ac:dyDescent="0.2">
      <c r="A64" s="1" t="s">
        <v>3</v>
      </c>
      <c r="B64" s="2">
        <f>'[35]70%'!D$500</f>
        <v>5</v>
      </c>
      <c r="C64" s="2"/>
      <c r="D64" s="2"/>
      <c r="E64" s="2">
        <f>'[35]70%'!G$500</f>
        <v>4</v>
      </c>
      <c r="F64" s="2">
        <f>'[35]70%'!H$500</f>
        <v>3</v>
      </c>
      <c r="G64" s="2">
        <f>'[35]70%'!I$500</f>
        <v>2</v>
      </c>
      <c r="H64" s="2">
        <f>'[35]70%'!J$500</f>
        <v>2</v>
      </c>
      <c r="I64" s="2">
        <f>'[35]70%'!K$500</f>
        <v>2</v>
      </c>
      <c r="J64" s="2">
        <f>'[35]70%'!L$500</f>
        <v>4</v>
      </c>
      <c r="K64" s="2">
        <f>'[35]70%'!M$500</f>
        <v>3</v>
      </c>
      <c r="L64" s="2">
        <f>'[35]70%'!N$500</f>
        <v>7</v>
      </c>
      <c r="M64" s="2">
        <f>'[35]70%'!O$500</f>
        <v>2</v>
      </c>
      <c r="N64" s="2">
        <f>'[35]70%'!P$500</f>
        <v>3</v>
      </c>
      <c r="O64" s="2">
        <f>'[35]70%'!Q$500</f>
        <v>5</v>
      </c>
      <c r="P64" s="2"/>
      <c r="Q64" s="2">
        <f>'[35]70%'!S$500</f>
        <v>0</v>
      </c>
      <c r="R64" s="2">
        <f>'[35]70%'!T$500</f>
        <v>2</v>
      </c>
      <c r="S64" s="2">
        <f>'[35]70%'!U$500</f>
        <v>2</v>
      </c>
      <c r="T64" s="2">
        <f>'[35]70%'!V$500</f>
        <v>0</v>
      </c>
      <c r="U64" s="2">
        <f>'[35]70%'!W$500</f>
        <v>0</v>
      </c>
      <c r="V64" s="2">
        <f>'[35]70%'!X$500</f>
        <v>1</v>
      </c>
      <c r="W64" s="2">
        <f>'[35]70%'!Y$500</f>
        <v>1</v>
      </c>
      <c r="X64" s="2">
        <f>'[35]70%'!Z$500</f>
        <v>1</v>
      </c>
      <c r="Y64" s="2">
        <f>'[35]70%'!AA$500</f>
        <v>1</v>
      </c>
      <c r="Z64" s="2"/>
      <c r="AA64" s="2"/>
      <c r="AB64" s="2">
        <f>'[35]70%'!AD$500</f>
        <v>21</v>
      </c>
    </row>
    <row r="65" spans="1:28" ht="14.25" thickBot="1" x14ac:dyDescent="0.2">
      <c r="A65" s="1" t="s">
        <v>4</v>
      </c>
      <c r="B65" s="2">
        <f>'[36]70%'!D$500</f>
        <v>0</v>
      </c>
      <c r="C65" s="2"/>
      <c r="D65" s="2"/>
      <c r="E65" s="2">
        <f>'[36]70%'!G$500</f>
        <v>0</v>
      </c>
      <c r="F65" s="2">
        <f>'[36]70%'!H$500</f>
        <v>0</v>
      </c>
      <c r="G65" s="2">
        <f>'[36]70%'!I$500</f>
        <v>0</v>
      </c>
      <c r="H65" s="2">
        <f>'[36]70%'!J$500</f>
        <v>0</v>
      </c>
      <c r="I65" s="2">
        <f>'[36]70%'!K$500</f>
        <v>0</v>
      </c>
      <c r="J65" s="2">
        <f>'[36]70%'!L$500</f>
        <v>0</v>
      </c>
      <c r="K65" s="2">
        <f>'[36]70%'!M$500</f>
        <v>0</v>
      </c>
      <c r="L65" s="2">
        <f>'[36]70%'!N$500</f>
        <v>0</v>
      </c>
      <c r="M65" s="2">
        <f>'[36]70%'!O$500</f>
        <v>0</v>
      </c>
      <c r="N65" s="2">
        <f>'[36]70%'!P$500</f>
        <v>0</v>
      </c>
      <c r="O65" s="2">
        <f>'[36]70%'!Q$500</f>
        <v>0</v>
      </c>
      <c r="P65" s="2"/>
      <c r="Q65" s="2">
        <f>'[36]70%'!S$500</f>
        <v>0</v>
      </c>
      <c r="R65" s="2">
        <f>'[36]70%'!T$500</f>
        <v>0</v>
      </c>
      <c r="S65" s="2">
        <f>'[36]70%'!U$500</f>
        <v>0</v>
      </c>
      <c r="T65" s="2">
        <f>'[36]70%'!V$500</f>
        <v>0</v>
      </c>
      <c r="U65" s="2">
        <f>'[36]70%'!W$500</f>
        <v>0</v>
      </c>
      <c r="V65" s="2">
        <f>'[36]70%'!X$500</f>
        <v>0</v>
      </c>
      <c r="W65" s="2">
        <f>'[36]70%'!Y$500</f>
        <v>0</v>
      </c>
      <c r="X65" s="2">
        <f>'[36]70%'!Z$500</f>
        <v>0</v>
      </c>
      <c r="Y65" s="2">
        <f>'[36]70%'!AA$500</f>
        <v>0</v>
      </c>
      <c r="Z65" s="2"/>
      <c r="AA65" s="2"/>
      <c r="AB65" s="2">
        <f>'[36]70%'!AD$500</f>
        <v>0</v>
      </c>
    </row>
    <row r="66" spans="1:28" ht="14.25" thickBot="1" x14ac:dyDescent="0.2">
      <c r="A66" s="1" t="s">
        <v>5</v>
      </c>
      <c r="B66" s="2">
        <f>'[37]70%'!D$500</f>
        <v>13</v>
      </c>
      <c r="C66" s="2"/>
      <c r="D66" s="2"/>
      <c r="E66" s="2">
        <f>'[37]70%'!G$500</f>
        <v>5</v>
      </c>
      <c r="F66" s="2">
        <f>'[37]70%'!H$500</f>
        <v>9</v>
      </c>
      <c r="G66" s="2">
        <f>'[37]70%'!I$500</f>
        <v>11</v>
      </c>
      <c r="H66" s="2">
        <f>'[37]70%'!J$500</f>
        <v>1</v>
      </c>
      <c r="I66" s="2">
        <f>'[37]70%'!K$500</f>
        <v>4</v>
      </c>
      <c r="J66" s="2">
        <f>'[37]70%'!L$500</f>
        <v>17</v>
      </c>
      <c r="K66" s="2">
        <f>'[37]70%'!M$500</f>
        <v>13</v>
      </c>
      <c r="L66" s="2">
        <f>'[37]70%'!N$500</f>
        <v>13</v>
      </c>
      <c r="M66" s="2">
        <f>'[37]70%'!O$500</f>
        <v>2</v>
      </c>
      <c r="N66" s="2">
        <f>'[37]70%'!P$500</f>
        <v>4</v>
      </c>
      <c r="O66" s="2">
        <f>'[37]70%'!Q$500</f>
        <v>5</v>
      </c>
      <c r="P66" s="2"/>
      <c r="Q66" s="2">
        <f>'[37]70%'!S$500</f>
        <v>0</v>
      </c>
      <c r="R66" s="2">
        <f>'[37]70%'!T$500</f>
        <v>0</v>
      </c>
      <c r="S66" s="2">
        <f>'[37]70%'!U$500</f>
        <v>0</v>
      </c>
      <c r="T66" s="2">
        <f>'[37]70%'!V$500</f>
        <v>0</v>
      </c>
      <c r="U66" s="2">
        <f>'[37]70%'!W$500</f>
        <v>0</v>
      </c>
      <c r="V66" s="2">
        <f>'[37]70%'!X$500</f>
        <v>6</v>
      </c>
      <c r="W66" s="2">
        <f>'[37]70%'!Y$500</f>
        <v>5</v>
      </c>
      <c r="X66" s="2">
        <f>'[37]70%'!Z$500</f>
        <v>1</v>
      </c>
      <c r="Y66" s="2">
        <f>'[37]70%'!AA$500</f>
        <v>0</v>
      </c>
      <c r="Z66" s="2"/>
      <c r="AA66" s="2"/>
      <c r="AB66" s="2">
        <f>'[37]70%'!AD$500</f>
        <v>20</v>
      </c>
    </row>
    <row r="67" spans="1:28" ht="14.25" thickBot="1" x14ac:dyDescent="0.2">
      <c r="A67" s="1" t="s">
        <v>6</v>
      </c>
      <c r="B67" s="2">
        <f>'[38]70%'!D$500</f>
        <v>1</v>
      </c>
      <c r="C67" s="2"/>
      <c r="D67" s="2"/>
      <c r="E67" s="2">
        <f>'[38]70%'!G$500</f>
        <v>0</v>
      </c>
      <c r="F67" s="2">
        <f>'[38]70%'!H$500</f>
        <v>0</v>
      </c>
      <c r="G67" s="2">
        <f>'[38]70%'!I$500</f>
        <v>1</v>
      </c>
      <c r="H67" s="2">
        <f>'[38]70%'!J$500</f>
        <v>0</v>
      </c>
      <c r="I67" s="2">
        <f>'[38]70%'!K$500</f>
        <v>0</v>
      </c>
      <c r="J67" s="2">
        <f>'[38]70%'!L$500</f>
        <v>0</v>
      </c>
      <c r="K67" s="2">
        <f>'[38]70%'!M$500</f>
        <v>2</v>
      </c>
      <c r="L67" s="2">
        <f>'[38]70%'!N$500</f>
        <v>2</v>
      </c>
      <c r="M67" s="2">
        <f>'[38]70%'!O$500</f>
        <v>0</v>
      </c>
      <c r="N67" s="2">
        <f>'[38]70%'!P$500</f>
        <v>0</v>
      </c>
      <c r="O67" s="2">
        <f>'[38]70%'!Q$500</f>
        <v>0</v>
      </c>
      <c r="P67" s="2"/>
      <c r="Q67" s="2">
        <f>'[38]70%'!S$500</f>
        <v>0</v>
      </c>
      <c r="R67" s="2">
        <f>'[38]70%'!T$500</f>
        <v>0</v>
      </c>
      <c r="S67" s="2">
        <f>'[38]70%'!U$500</f>
        <v>0</v>
      </c>
      <c r="T67" s="2">
        <f>'[38]70%'!V$500</f>
        <v>0</v>
      </c>
      <c r="U67" s="2">
        <f>'[38]70%'!W$500</f>
        <v>0</v>
      </c>
      <c r="V67" s="2">
        <f>'[38]70%'!X$500</f>
        <v>1</v>
      </c>
      <c r="W67" s="2">
        <f>'[38]70%'!Y$500</f>
        <v>0</v>
      </c>
      <c r="X67" s="2">
        <f>'[38]70%'!Z$500</f>
        <v>0</v>
      </c>
      <c r="Y67" s="2">
        <f>'[38]70%'!AA$500</f>
        <v>0</v>
      </c>
      <c r="Z67" s="2"/>
      <c r="AA67" s="2"/>
      <c r="AB67" s="2">
        <f>'[38]70%'!AD$500</f>
        <v>0</v>
      </c>
    </row>
    <row r="68" spans="1:28" ht="14.25" thickBot="1" x14ac:dyDescent="0.2">
      <c r="A68" s="1" t="s">
        <v>7</v>
      </c>
      <c r="B68" s="2">
        <f>'[39]70%'!D$500</f>
        <v>3</v>
      </c>
      <c r="C68" s="2"/>
      <c r="D68" s="2"/>
      <c r="E68" s="2">
        <f>'[39]70%'!G$500</f>
        <v>3</v>
      </c>
      <c r="F68" s="2">
        <f>'[39]70%'!H$500</f>
        <v>3</v>
      </c>
      <c r="G68" s="2">
        <f>'[39]70%'!I$500</f>
        <v>1</v>
      </c>
      <c r="H68" s="2">
        <f>'[39]70%'!J$500</f>
        <v>3</v>
      </c>
      <c r="I68" s="2">
        <f>'[39]70%'!K$500</f>
        <v>1</v>
      </c>
      <c r="J68" s="2">
        <f>'[39]70%'!L$500</f>
        <v>3</v>
      </c>
      <c r="K68" s="2">
        <f>'[39]70%'!M$500</f>
        <v>4</v>
      </c>
      <c r="L68" s="2">
        <f>'[39]70%'!N$500</f>
        <v>7</v>
      </c>
      <c r="M68" s="2">
        <f>'[39]70%'!O$500</f>
        <v>3</v>
      </c>
      <c r="N68" s="2">
        <f>'[39]70%'!P$500</f>
        <v>4</v>
      </c>
      <c r="O68" s="2">
        <f>'[39]70%'!Q$500</f>
        <v>7</v>
      </c>
      <c r="P68" s="2"/>
      <c r="Q68" s="2">
        <f>'[39]70%'!S$500</f>
        <v>0</v>
      </c>
      <c r="R68" s="2">
        <f>'[39]70%'!T$500</f>
        <v>0</v>
      </c>
      <c r="S68" s="2">
        <f>'[39]70%'!U$500</f>
        <v>0</v>
      </c>
      <c r="T68" s="2">
        <f>'[39]70%'!V$500</f>
        <v>0</v>
      </c>
      <c r="U68" s="2">
        <f>'[39]70%'!W$500</f>
        <v>0</v>
      </c>
      <c r="V68" s="2">
        <f>'[39]70%'!X$500</f>
        <v>1</v>
      </c>
      <c r="W68" s="2">
        <f>'[39]70%'!Y$500</f>
        <v>0</v>
      </c>
      <c r="X68" s="2">
        <f>'[39]70%'!Z$500</f>
        <v>1</v>
      </c>
      <c r="Y68" s="2">
        <f>'[39]70%'!AA$500</f>
        <v>0</v>
      </c>
      <c r="Z68" s="2"/>
      <c r="AA68" s="2"/>
      <c r="AB68" s="2">
        <f>'[39]70%'!AD$500</f>
        <v>28</v>
      </c>
    </row>
    <row r="69" spans="1:28" ht="14.25" thickBot="1" x14ac:dyDescent="0.2">
      <c r="A69" s="1" t="s">
        <v>8</v>
      </c>
      <c r="B69" s="2">
        <f>'[40]70%'!D$500</f>
        <v>11</v>
      </c>
      <c r="C69" s="2"/>
      <c r="D69" s="2"/>
      <c r="E69" s="2">
        <f>'[40]70%'!G$500</f>
        <v>5</v>
      </c>
      <c r="F69" s="2">
        <f>'[40]70%'!H$500</f>
        <v>4</v>
      </c>
      <c r="G69" s="2">
        <f>'[40]70%'!I$500</f>
        <v>7</v>
      </c>
      <c r="H69" s="2">
        <f>'[40]70%'!J$500</f>
        <v>4</v>
      </c>
      <c r="I69" s="2">
        <f>'[40]70%'!K$500</f>
        <v>1</v>
      </c>
      <c r="J69" s="2">
        <f>'[40]70%'!L$500</f>
        <v>8</v>
      </c>
      <c r="K69" s="2">
        <f>'[40]70%'!M$500</f>
        <v>8</v>
      </c>
      <c r="L69" s="2">
        <f>'[40]70%'!N$500</f>
        <v>16</v>
      </c>
      <c r="M69" s="2">
        <f>'[40]70%'!O$500</f>
        <v>8</v>
      </c>
      <c r="N69" s="2">
        <f>'[40]70%'!P$500</f>
        <v>2</v>
      </c>
      <c r="O69" s="2">
        <f>'[40]70%'!Q$500</f>
        <v>10</v>
      </c>
      <c r="P69" s="2"/>
      <c r="Q69" s="2">
        <f>'[40]70%'!S$500</f>
        <v>0</v>
      </c>
      <c r="R69" s="2">
        <f>'[40]70%'!T$500</f>
        <v>2</v>
      </c>
      <c r="S69" s="2">
        <f>'[40]70%'!U$500</f>
        <v>2</v>
      </c>
      <c r="T69" s="2">
        <f>'[40]70%'!V$500</f>
        <v>0</v>
      </c>
      <c r="U69" s="2">
        <f>'[40]70%'!W$500</f>
        <v>0</v>
      </c>
      <c r="V69" s="2">
        <f>'[40]70%'!X$500</f>
        <v>11</v>
      </c>
      <c r="W69" s="2">
        <f>'[40]70%'!Y$500</f>
        <v>1</v>
      </c>
      <c r="X69" s="2">
        <f>'[40]70%'!Z$500</f>
        <v>5</v>
      </c>
      <c r="Y69" s="2">
        <f>'[40]70%'!AA$500</f>
        <v>0</v>
      </c>
      <c r="Z69" s="2"/>
      <c r="AA69" s="2"/>
      <c r="AB69" s="2">
        <f>'[40]70%'!AD$500</f>
        <v>39</v>
      </c>
    </row>
    <row r="70" spans="1:28" ht="14.25" thickBot="1" x14ac:dyDescent="0.2">
      <c r="A70" s="1" t="s">
        <v>9</v>
      </c>
      <c r="B70" s="2">
        <f>'[41]70%'!D$500</f>
        <v>0</v>
      </c>
      <c r="C70" s="2"/>
      <c r="D70" s="2"/>
      <c r="E70" s="2">
        <f>'[41]70%'!G$500</f>
        <v>0</v>
      </c>
      <c r="F70" s="2">
        <f>'[41]70%'!H$500</f>
        <v>0</v>
      </c>
      <c r="G70" s="2">
        <f>'[41]70%'!I$500</f>
        <v>0</v>
      </c>
      <c r="H70" s="2">
        <f>'[41]70%'!J$500</f>
        <v>0</v>
      </c>
      <c r="I70" s="2">
        <f>'[41]70%'!K$500</f>
        <v>0</v>
      </c>
      <c r="J70" s="2">
        <f>'[41]70%'!L$500</f>
        <v>0</v>
      </c>
      <c r="K70" s="2">
        <f>'[41]70%'!M$500</f>
        <v>0</v>
      </c>
      <c r="L70" s="2">
        <f>'[41]70%'!N$500</f>
        <v>0</v>
      </c>
      <c r="M70" s="2">
        <f>'[41]70%'!O$500</f>
        <v>0</v>
      </c>
      <c r="N70" s="2">
        <f>'[41]70%'!P$500</f>
        <v>0</v>
      </c>
      <c r="O70" s="2">
        <f>'[41]70%'!Q$500</f>
        <v>0</v>
      </c>
      <c r="P70" s="2"/>
      <c r="Q70" s="2">
        <f>'[41]70%'!S$500</f>
        <v>0</v>
      </c>
      <c r="R70" s="2">
        <f>'[41]70%'!T$500</f>
        <v>0</v>
      </c>
      <c r="S70" s="2">
        <f>'[41]70%'!U$500</f>
        <v>0</v>
      </c>
      <c r="T70" s="2">
        <f>'[41]70%'!V$500</f>
        <v>0</v>
      </c>
      <c r="U70" s="2">
        <f>'[41]70%'!W$500</f>
        <v>0</v>
      </c>
      <c r="V70" s="2">
        <f>'[41]70%'!X$500</f>
        <v>0</v>
      </c>
      <c r="W70" s="2">
        <f>'[41]70%'!Y$500</f>
        <v>0</v>
      </c>
      <c r="X70" s="2">
        <f>'[41]70%'!Z$500</f>
        <v>0</v>
      </c>
      <c r="Y70" s="2">
        <f>'[41]70%'!AA$500</f>
        <v>0</v>
      </c>
      <c r="Z70" s="2"/>
      <c r="AA70" s="2"/>
      <c r="AB70" s="2">
        <f>'[41]70%'!AD$500</f>
        <v>0</v>
      </c>
    </row>
    <row r="71" spans="1:28" ht="14.25" thickBot="1" x14ac:dyDescent="0.2">
      <c r="A71" s="1" t="s">
        <v>10</v>
      </c>
      <c r="B71" s="2">
        <f>'[42]70%'!D$500</f>
        <v>0</v>
      </c>
      <c r="C71" s="2"/>
      <c r="D71" s="2"/>
      <c r="E71" s="2">
        <f>'[42]70%'!G$500</f>
        <v>0</v>
      </c>
      <c r="F71" s="2">
        <f>'[42]70%'!H$500</f>
        <v>0</v>
      </c>
      <c r="G71" s="2">
        <f>'[42]70%'!I$500</f>
        <v>0</v>
      </c>
      <c r="H71" s="2">
        <f>'[42]70%'!J$500</f>
        <v>0</v>
      </c>
      <c r="I71" s="2">
        <f>'[42]70%'!K$500</f>
        <v>0</v>
      </c>
      <c r="J71" s="2">
        <f>'[42]70%'!L$500</f>
        <v>0</v>
      </c>
      <c r="K71" s="2">
        <f>'[42]70%'!M$500</f>
        <v>0</v>
      </c>
      <c r="L71" s="2">
        <f>'[42]70%'!N$500</f>
        <v>0</v>
      </c>
      <c r="M71" s="2">
        <f>'[42]70%'!O$500</f>
        <v>0</v>
      </c>
      <c r="N71" s="2">
        <f>'[42]70%'!P$500</f>
        <v>0</v>
      </c>
      <c r="O71" s="2">
        <f>'[42]70%'!Q$500</f>
        <v>0</v>
      </c>
      <c r="P71" s="2"/>
      <c r="Q71" s="2">
        <f>'[42]70%'!S$500</f>
        <v>0</v>
      </c>
      <c r="R71" s="2">
        <f>'[42]70%'!T$500</f>
        <v>0</v>
      </c>
      <c r="S71" s="2">
        <f>'[42]70%'!U$500</f>
        <v>0</v>
      </c>
      <c r="T71" s="2">
        <f>'[42]70%'!V$500</f>
        <v>0</v>
      </c>
      <c r="U71" s="2">
        <f>'[42]70%'!W$500</f>
        <v>0</v>
      </c>
      <c r="V71" s="2">
        <f>'[42]70%'!X$500</f>
        <v>0</v>
      </c>
      <c r="W71" s="2">
        <f>'[42]70%'!Y$500</f>
        <v>0</v>
      </c>
      <c r="X71" s="2">
        <f>'[42]70%'!Z$500</f>
        <v>0</v>
      </c>
      <c r="Y71" s="2">
        <f>'[42]70%'!AA$500</f>
        <v>0</v>
      </c>
      <c r="Z71" s="2"/>
      <c r="AA71" s="2"/>
      <c r="AB71" s="2">
        <f>'[42]70%'!AD$500</f>
        <v>0</v>
      </c>
    </row>
    <row r="72" spans="1:28" ht="14.25" thickBot="1" x14ac:dyDescent="0.2">
      <c r="A72" s="1" t="s">
        <v>11</v>
      </c>
      <c r="B72" s="2">
        <f>'[43]70%'!D$500</f>
        <v>0</v>
      </c>
      <c r="C72" s="2"/>
      <c r="D72" s="2"/>
      <c r="E72" s="2">
        <f>'[43]70%'!G$500</f>
        <v>0</v>
      </c>
      <c r="F72" s="2">
        <f>'[43]70%'!H$500</f>
        <v>0</v>
      </c>
      <c r="G72" s="2">
        <f>'[43]70%'!I$500</f>
        <v>0</v>
      </c>
      <c r="H72" s="2">
        <f>'[43]70%'!J$500</f>
        <v>0</v>
      </c>
      <c r="I72" s="2">
        <f>'[43]70%'!K$500</f>
        <v>0</v>
      </c>
      <c r="J72" s="2">
        <f>'[43]70%'!L$500</f>
        <v>0</v>
      </c>
      <c r="K72" s="2">
        <f>'[43]70%'!M$500</f>
        <v>0</v>
      </c>
      <c r="L72" s="2">
        <f>'[43]70%'!N$500</f>
        <v>0</v>
      </c>
      <c r="M72" s="2">
        <f>'[43]70%'!O$500</f>
        <v>0</v>
      </c>
      <c r="N72" s="2">
        <f>'[43]70%'!P$500</f>
        <v>0</v>
      </c>
      <c r="O72" s="2">
        <f>'[43]70%'!Q$500</f>
        <v>0</v>
      </c>
      <c r="P72" s="2"/>
      <c r="Q72" s="2">
        <f>'[43]70%'!S$500</f>
        <v>0</v>
      </c>
      <c r="R72" s="2">
        <f>'[43]70%'!T$500</f>
        <v>0</v>
      </c>
      <c r="S72" s="2">
        <f>'[43]70%'!U$500</f>
        <v>0</v>
      </c>
      <c r="T72" s="2">
        <f>'[43]70%'!V$500</f>
        <v>0</v>
      </c>
      <c r="U72" s="2">
        <f>'[43]70%'!W$500</f>
        <v>0</v>
      </c>
      <c r="V72" s="2">
        <f>'[43]70%'!X$500</f>
        <v>0</v>
      </c>
      <c r="W72" s="2">
        <f>'[43]70%'!Y$500</f>
        <v>0</v>
      </c>
      <c r="X72" s="2">
        <f>'[43]70%'!Z$500</f>
        <v>0</v>
      </c>
      <c r="Y72" s="2">
        <f>'[43]70%'!AA$500</f>
        <v>0</v>
      </c>
      <c r="Z72" s="2"/>
      <c r="AA72" s="2"/>
      <c r="AB72" s="2">
        <f>'[43]70%'!AD$500</f>
        <v>0</v>
      </c>
    </row>
    <row r="73" spans="1:28" ht="14.25" thickBot="1" x14ac:dyDescent="0.2">
      <c r="A73" s="1" t="s">
        <v>12</v>
      </c>
      <c r="B73" s="2">
        <f>'[44]70%'!D$500</f>
        <v>0</v>
      </c>
      <c r="C73" s="2"/>
      <c r="D73" s="2"/>
      <c r="E73" s="2">
        <f>'[44]70%'!G$500</f>
        <v>0</v>
      </c>
      <c r="F73" s="2">
        <f>'[44]70%'!H$500</f>
        <v>0</v>
      </c>
      <c r="G73" s="2">
        <f>'[44]70%'!I$500</f>
        <v>0</v>
      </c>
      <c r="H73" s="2">
        <f>'[44]70%'!J$500</f>
        <v>0</v>
      </c>
      <c r="I73" s="2">
        <f>'[44]70%'!K$500</f>
        <v>0</v>
      </c>
      <c r="J73" s="2">
        <f>'[44]70%'!L$500</f>
        <v>0</v>
      </c>
      <c r="K73" s="2">
        <f>'[44]70%'!M$500</f>
        <v>0</v>
      </c>
      <c r="L73" s="2">
        <f>'[44]70%'!N$500</f>
        <v>0</v>
      </c>
      <c r="M73" s="2">
        <f>'[44]70%'!O$500</f>
        <v>0</v>
      </c>
      <c r="N73" s="2">
        <f>'[44]70%'!P$500</f>
        <v>0</v>
      </c>
      <c r="O73" s="2">
        <f>'[44]70%'!Q$500</f>
        <v>0</v>
      </c>
      <c r="P73" s="2"/>
      <c r="Q73" s="2">
        <f>'[44]70%'!S$500</f>
        <v>0</v>
      </c>
      <c r="R73" s="2">
        <f>'[44]70%'!T$500</f>
        <v>0</v>
      </c>
      <c r="S73" s="2">
        <f>'[44]70%'!U$500</f>
        <v>0</v>
      </c>
      <c r="T73" s="2">
        <f>'[44]70%'!V$500</f>
        <v>0</v>
      </c>
      <c r="U73" s="2">
        <f>'[44]70%'!W$500</f>
        <v>0</v>
      </c>
      <c r="V73" s="2">
        <f>'[44]70%'!X$500</f>
        <v>0</v>
      </c>
      <c r="W73" s="2">
        <f>'[44]70%'!Y$500</f>
        <v>0</v>
      </c>
      <c r="X73" s="2">
        <f>'[44]70%'!Z$500</f>
        <v>0</v>
      </c>
      <c r="Y73" s="2">
        <f>'[44]70%'!AA$500</f>
        <v>0</v>
      </c>
      <c r="Z73" s="2"/>
      <c r="AA73" s="2"/>
      <c r="AB73" s="2">
        <f>'[44]70%'!AD$500</f>
        <v>0</v>
      </c>
    </row>
    <row r="74" spans="1:28" ht="14.25" thickBot="1" x14ac:dyDescent="0.2">
      <c r="A74" s="3" t="s">
        <v>0</v>
      </c>
      <c r="B74" s="4">
        <f t="shared" ref="B74" si="14">SUM(B63:B73)</f>
        <v>33</v>
      </c>
      <c r="C74" s="4"/>
      <c r="D74" s="4"/>
      <c r="E74" s="4">
        <f>SUM(E63:E73)</f>
        <v>17</v>
      </c>
      <c r="F74" s="4">
        <f t="shared" ref="F74:O74" si="15">SUM(F63:F73)</f>
        <v>19</v>
      </c>
      <c r="G74" s="4">
        <f t="shared" si="15"/>
        <v>22</v>
      </c>
      <c r="H74" s="4">
        <f t="shared" si="15"/>
        <v>10</v>
      </c>
      <c r="I74" s="4">
        <f t="shared" si="15"/>
        <v>8</v>
      </c>
      <c r="J74" s="4">
        <f t="shared" si="15"/>
        <v>32</v>
      </c>
      <c r="K74" s="4">
        <f t="shared" si="15"/>
        <v>30</v>
      </c>
      <c r="L74" s="4">
        <f t="shared" si="15"/>
        <v>45</v>
      </c>
      <c r="M74" s="4">
        <f t="shared" si="15"/>
        <v>15</v>
      </c>
      <c r="N74" s="4">
        <f t="shared" si="15"/>
        <v>13</v>
      </c>
      <c r="O74" s="4">
        <f t="shared" si="15"/>
        <v>27</v>
      </c>
      <c r="P74" s="4"/>
      <c r="Q74" s="4">
        <f t="shared" ref="Q74:R74" si="16">SUM(Q63:Q73)</f>
        <v>0</v>
      </c>
      <c r="R74" s="4">
        <f t="shared" si="16"/>
        <v>4</v>
      </c>
      <c r="S74" s="4">
        <f t="shared" ref="S74:Y74" si="17">SUM(S63:S73)</f>
        <v>4</v>
      </c>
      <c r="T74" s="4">
        <f t="shared" si="17"/>
        <v>0</v>
      </c>
      <c r="U74" s="4">
        <f t="shared" si="17"/>
        <v>0</v>
      </c>
      <c r="V74" s="4">
        <f t="shared" si="17"/>
        <v>20</v>
      </c>
      <c r="W74" s="4">
        <f t="shared" si="17"/>
        <v>7</v>
      </c>
      <c r="X74" s="4">
        <f t="shared" si="17"/>
        <v>8</v>
      </c>
      <c r="Y74" s="4">
        <f t="shared" si="17"/>
        <v>1</v>
      </c>
      <c r="Z74" s="4"/>
      <c r="AA74" s="4"/>
      <c r="AB74" s="4">
        <f t="shared" ref="AB74" si="18">SUM(AB63:AB73)</f>
        <v>108</v>
      </c>
    </row>
    <row r="81" spans="1:28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82"/>
    </row>
    <row r="82" spans="1:28" ht="27" x14ac:dyDescent="0.15">
      <c r="A82" s="108"/>
      <c r="B82" s="5" t="s">
        <v>13</v>
      </c>
      <c r="C82" s="5"/>
      <c r="D82" s="5"/>
      <c r="E82" s="7" t="s">
        <v>14</v>
      </c>
      <c r="F82" s="7" t="s">
        <v>15</v>
      </c>
      <c r="G82" s="7" t="s">
        <v>16</v>
      </c>
      <c r="H82" s="7" t="s">
        <v>17</v>
      </c>
      <c r="I82" s="7" t="s">
        <v>18</v>
      </c>
      <c r="J82" s="7" t="s">
        <v>20</v>
      </c>
      <c r="K82" s="7" t="s">
        <v>19</v>
      </c>
      <c r="L82" s="7" t="s">
        <v>21</v>
      </c>
      <c r="M82" s="7" t="s">
        <v>22</v>
      </c>
      <c r="N82" s="7" t="s">
        <v>23</v>
      </c>
      <c r="O82" s="7" t="s">
        <v>24</v>
      </c>
      <c r="P82" s="7"/>
      <c r="Q82" s="7" t="s">
        <v>25</v>
      </c>
      <c r="R82" s="7" t="s">
        <v>26</v>
      </c>
      <c r="S82" s="7" t="s">
        <v>136</v>
      </c>
      <c r="T82" s="73" t="s">
        <v>118</v>
      </c>
      <c r="U82" s="73" t="s">
        <v>119</v>
      </c>
      <c r="V82" s="73" t="s">
        <v>121</v>
      </c>
      <c r="W82" s="73" t="s">
        <v>122</v>
      </c>
      <c r="X82" s="73" t="s">
        <v>123</v>
      </c>
      <c r="Y82" s="73" t="s">
        <v>124</v>
      </c>
      <c r="AB82" s="90" t="s">
        <v>149</v>
      </c>
    </row>
    <row r="83" spans="1:28" ht="14.25" thickBot="1" x14ac:dyDescent="0.2">
      <c r="A83" s="1" t="s">
        <v>2</v>
      </c>
      <c r="B83" s="2">
        <f>'[34]60%'!D$500</f>
        <v>0</v>
      </c>
      <c r="C83" s="2"/>
      <c r="D83" s="2"/>
      <c r="E83" s="2">
        <f>'[34]60%'!G$500</f>
        <v>0</v>
      </c>
      <c r="F83" s="2">
        <f>'[34]60%'!H$500</f>
        <v>0</v>
      </c>
      <c r="G83" s="2">
        <f>'[34]60%'!I$500</f>
        <v>0</v>
      </c>
      <c r="H83" s="2">
        <f>'[34]60%'!J$500</f>
        <v>0</v>
      </c>
      <c r="I83" s="2">
        <f>'[34]60%'!K$500</f>
        <v>0</v>
      </c>
      <c r="J83" s="2">
        <f>'[34]60%'!L$500</f>
        <v>0</v>
      </c>
      <c r="K83" s="2">
        <f>'[34]60%'!M$500</f>
        <v>0</v>
      </c>
      <c r="L83" s="2">
        <f>'[34]60%'!N$500</f>
        <v>0</v>
      </c>
      <c r="M83" s="2">
        <f>'[34]60%'!O$500</f>
        <v>0</v>
      </c>
      <c r="N83" s="2">
        <f>'[34]60%'!P$500</f>
        <v>0</v>
      </c>
      <c r="O83" s="2">
        <f>'[34]60%'!Q$500</f>
        <v>0</v>
      </c>
      <c r="P83" s="2"/>
      <c r="Q83" s="2">
        <f>'[34]60%'!S$500</f>
        <v>0</v>
      </c>
      <c r="R83" s="2">
        <f>'[34]60%'!T$500</f>
        <v>0</v>
      </c>
      <c r="S83" s="2">
        <f>'[34]60%'!U$500</f>
        <v>0</v>
      </c>
      <c r="T83" s="2">
        <f>'[34]60%'!V$500</f>
        <v>0</v>
      </c>
      <c r="U83" s="2">
        <f>'[34]60%'!W$500</f>
        <v>0</v>
      </c>
      <c r="V83" s="2">
        <f>'[34]60%'!X$500</f>
        <v>0</v>
      </c>
      <c r="W83" s="2">
        <f>'[34]60%'!Y$500</f>
        <v>0</v>
      </c>
      <c r="X83" s="2">
        <f>'[34]60%'!Z$500</f>
        <v>0</v>
      </c>
      <c r="Y83" s="2">
        <f>'[34]60%'!AA$500</f>
        <v>0</v>
      </c>
      <c r="Z83" s="2"/>
      <c r="AA83" s="2"/>
      <c r="AB83" s="2">
        <f>'[34]60%'!AD$500</f>
        <v>0</v>
      </c>
    </row>
    <row r="84" spans="1:28" ht="14.25" thickBot="1" x14ac:dyDescent="0.2">
      <c r="A84" s="1" t="s">
        <v>3</v>
      </c>
      <c r="B84" s="2">
        <f>'[35]60%'!D$500</f>
        <v>24</v>
      </c>
      <c r="C84" s="2"/>
      <c r="D84" s="2"/>
      <c r="E84" s="2">
        <f>'[35]60%'!G$500</f>
        <v>1</v>
      </c>
      <c r="F84" s="2">
        <f>'[35]60%'!H$500</f>
        <v>23</v>
      </c>
      <c r="G84" s="2">
        <f>'[35]60%'!I$500</f>
        <v>1</v>
      </c>
      <c r="H84" s="2">
        <f>'[35]60%'!J$500</f>
        <v>0</v>
      </c>
      <c r="I84" s="2">
        <f>'[35]60%'!K$500</f>
        <v>1</v>
      </c>
      <c r="J84" s="2">
        <f>'[35]60%'!L$500</f>
        <v>44</v>
      </c>
      <c r="K84" s="2">
        <f>'[35]60%'!M$500</f>
        <v>1</v>
      </c>
      <c r="L84" s="2">
        <f>'[35]60%'!N$500</f>
        <v>44</v>
      </c>
      <c r="M84" s="2">
        <f>'[35]60%'!O$500</f>
        <v>0</v>
      </c>
      <c r="N84" s="2">
        <f>'[35]60%'!P$500</f>
        <v>0</v>
      </c>
      <c r="O84" s="2">
        <f>'[35]60%'!Q$500</f>
        <v>0</v>
      </c>
      <c r="P84" s="2"/>
      <c r="Q84" s="2">
        <f>'[35]60%'!S$500</f>
        <v>1</v>
      </c>
      <c r="R84" s="2">
        <f>'[35]60%'!T$500</f>
        <v>1</v>
      </c>
      <c r="S84" s="2">
        <f>'[35]60%'!U$500</f>
        <v>1</v>
      </c>
      <c r="T84" s="2">
        <f>'[35]60%'!V$500</f>
        <v>0</v>
      </c>
      <c r="U84" s="2">
        <f>'[35]60%'!W$500</f>
        <v>0</v>
      </c>
      <c r="V84" s="2">
        <f>'[35]60%'!X$500</f>
        <v>0</v>
      </c>
      <c r="W84" s="2">
        <f>'[35]60%'!Y$500</f>
        <v>0</v>
      </c>
      <c r="X84" s="2">
        <f>'[35]60%'!Z$500</f>
        <v>0</v>
      </c>
      <c r="Y84" s="2">
        <f>'[35]60%'!AA$500</f>
        <v>0</v>
      </c>
      <c r="Z84" s="2"/>
      <c r="AA84" s="2"/>
      <c r="AB84" s="2">
        <f>'[35]60%'!AD$500</f>
        <v>3</v>
      </c>
    </row>
    <row r="85" spans="1:28" ht="14.25" thickBot="1" x14ac:dyDescent="0.2">
      <c r="A85" s="1" t="s">
        <v>4</v>
      </c>
      <c r="B85" s="2">
        <f>'[36]60%'!D$500</f>
        <v>0</v>
      </c>
      <c r="C85" s="2"/>
      <c r="D85" s="2"/>
      <c r="E85" s="2">
        <f>'[36]60%'!G$500</f>
        <v>0</v>
      </c>
      <c r="F85" s="2">
        <f>'[36]60%'!H$500</f>
        <v>0</v>
      </c>
      <c r="G85" s="2">
        <f>'[36]60%'!I$500</f>
        <v>0</v>
      </c>
      <c r="H85" s="2">
        <f>'[36]60%'!J$500</f>
        <v>0</v>
      </c>
      <c r="I85" s="2">
        <f>'[36]60%'!K$500</f>
        <v>0</v>
      </c>
      <c r="J85" s="2">
        <f>'[36]60%'!L$500</f>
        <v>0</v>
      </c>
      <c r="K85" s="2">
        <f>'[36]60%'!M$500</f>
        <v>0</v>
      </c>
      <c r="L85" s="2">
        <f>'[36]60%'!N$500</f>
        <v>0</v>
      </c>
      <c r="M85" s="2">
        <f>'[36]60%'!O$500</f>
        <v>0</v>
      </c>
      <c r="N85" s="2">
        <f>'[36]60%'!P$500</f>
        <v>0</v>
      </c>
      <c r="O85" s="2">
        <f>'[36]60%'!Q$500</f>
        <v>0</v>
      </c>
      <c r="P85" s="2"/>
      <c r="Q85" s="2">
        <f>'[36]60%'!S$500</f>
        <v>0</v>
      </c>
      <c r="R85" s="2">
        <f>'[36]60%'!T$500</f>
        <v>0</v>
      </c>
      <c r="S85" s="2">
        <f>'[36]60%'!U$500</f>
        <v>0</v>
      </c>
      <c r="T85" s="2">
        <f>'[36]60%'!V$500</f>
        <v>0</v>
      </c>
      <c r="U85" s="2">
        <f>'[36]60%'!W$500</f>
        <v>0</v>
      </c>
      <c r="V85" s="2">
        <f>'[36]60%'!X$500</f>
        <v>0</v>
      </c>
      <c r="W85" s="2">
        <f>'[36]60%'!Y$500</f>
        <v>0</v>
      </c>
      <c r="X85" s="2">
        <f>'[36]60%'!Z$500</f>
        <v>0</v>
      </c>
      <c r="Y85" s="2">
        <f>'[36]60%'!AA$500</f>
        <v>0</v>
      </c>
      <c r="Z85" s="2"/>
      <c r="AA85" s="2"/>
      <c r="AB85" s="2">
        <f>'[36]60%'!AD$500</f>
        <v>0</v>
      </c>
    </row>
    <row r="86" spans="1:28" ht="14.25" thickBot="1" x14ac:dyDescent="0.2">
      <c r="A86" s="1" t="s">
        <v>5</v>
      </c>
      <c r="B86" s="2">
        <f>'[37]60%'!D$500</f>
        <v>2</v>
      </c>
      <c r="C86" s="2"/>
      <c r="D86" s="2"/>
      <c r="E86" s="2">
        <f>'[37]60%'!G$500</f>
        <v>2</v>
      </c>
      <c r="F86" s="2">
        <f>'[37]60%'!H$500</f>
        <v>0</v>
      </c>
      <c r="G86" s="2">
        <f>'[37]60%'!I$500</f>
        <v>2</v>
      </c>
      <c r="H86" s="2">
        <f>'[37]60%'!J$500</f>
        <v>0</v>
      </c>
      <c r="I86" s="2">
        <f>'[37]60%'!K$500</f>
        <v>2</v>
      </c>
      <c r="J86" s="2">
        <f>'[37]60%'!L$500</f>
        <v>0</v>
      </c>
      <c r="K86" s="2">
        <f>'[37]60%'!M$500</f>
        <v>5</v>
      </c>
      <c r="L86" s="2">
        <f>'[37]60%'!N$500</f>
        <v>3</v>
      </c>
      <c r="M86" s="2">
        <f>'[37]60%'!O$500</f>
        <v>0</v>
      </c>
      <c r="N86" s="2">
        <f>'[37]60%'!P$500</f>
        <v>5</v>
      </c>
      <c r="O86" s="2">
        <f>'[37]60%'!Q$500</f>
        <v>3</v>
      </c>
      <c r="P86" s="2"/>
      <c r="Q86" s="2">
        <f>'[37]60%'!S$500</f>
        <v>0</v>
      </c>
      <c r="R86" s="2">
        <f>'[37]60%'!T$500</f>
        <v>0</v>
      </c>
      <c r="S86" s="2">
        <f>'[37]60%'!U$500</f>
        <v>0</v>
      </c>
      <c r="T86" s="2">
        <f>'[37]60%'!V$500</f>
        <v>0</v>
      </c>
      <c r="U86" s="2">
        <f>'[37]60%'!W$500</f>
        <v>0</v>
      </c>
      <c r="V86" s="2">
        <f>'[37]60%'!X$500</f>
        <v>1</v>
      </c>
      <c r="W86" s="2">
        <f>'[37]60%'!Y$500</f>
        <v>0</v>
      </c>
      <c r="X86" s="2">
        <f>'[37]60%'!Z$500</f>
        <v>1</v>
      </c>
      <c r="Y86" s="2">
        <f>'[37]60%'!AA$500</f>
        <v>0</v>
      </c>
      <c r="Z86" s="2"/>
      <c r="AA86" s="2"/>
      <c r="AB86" s="2">
        <f>'[37]60%'!AD$500</f>
        <v>9</v>
      </c>
    </row>
    <row r="87" spans="1:28" ht="14.25" thickBot="1" x14ac:dyDescent="0.2">
      <c r="A87" s="1" t="s">
        <v>6</v>
      </c>
      <c r="B87" s="2">
        <f>'[38]60%'!D$500</f>
        <v>0</v>
      </c>
      <c r="C87" s="2"/>
      <c r="D87" s="2"/>
      <c r="E87" s="2">
        <f>'[38]60%'!G$500</f>
        <v>0</v>
      </c>
      <c r="F87" s="2">
        <f>'[38]60%'!H$500</f>
        <v>0</v>
      </c>
      <c r="G87" s="2">
        <f>'[38]60%'!I$500</f>
        <v>0</v>
      </c>
      <c r="H87" s="2">
        <f>'[38]60%'!J$500</f>
        <v>0</v>
      </c>
      <c r="I87" s="2">
        <f>'[38]60%'!K$500</f>
        <v>0</v>
      </c>
      <c r="J87" s="2">
        <f>'[38]60%'!L$500</f>
        <v>0</v>
      </c>
      <c r="K87" s="2">
        <f>'[38]60%'!M$500</f>
        <v>0</v>
      </c>
      <c r="L87" s="2">
        <f>'[38]60%'!N$500</f>
        <v>0</v>
      </c>
      <c r="M87" s="2">
        <f>'[38]60%'!O$500</f>
        <v>0</v>
      </c>
      <c r="N87" s="2">
        <f>'[38]60%'!P$500</f>
        <v>0</v>
      </c>
      <c r="O87" s="2">
        <f>'[38]60%'!Q$500</f>
        <v>0</v>
      </c>
      <c r="P87" s="2"/>
      <c r="Q87" s="2">
        <f>'[38]60%'!S$500</f>
        <v>0</v>
      </c>
      <c r="R87" s="2">
        <f>'[38]60%'!T$500</f>
        <v>0</v>
      </c>
      <c r="S87" s="2">
        <f>'[38]60%'!U$500</f>
        <v>0</v>
      </c>
      <c r="T87" s="2">
        <f>'[38]60%'!V$500</f>
        <v>0</v>
      </c>
      <c r="U87" s="2">
        <f>'[38]60%'!W$500</f>
        <v>0</v>
      </c>
      <c r="V87" s="2">
        <f>'[38]60%'!X$500</f>
        <v>0</v>
      </c>
      <c r="W87" s="2">
        <f>'[38]60%'!Y$500</f>
        <v>0</v>
      </c>
      <c r="X87" s="2">
        <f>'[38]60%'!Z$500</f>
        <v>0</v>
      </c>
      <c r="Y87" s="2">
        <f>'[38]60%'!AA$500</f>
        <v>0</v>
      </c>
      <c r="Z87" s="2"/>
      <c r="AA87" s="2"/>
      <c r="AB87" s="2">
        <f>'[38]60%'!AD$500</f>
        <v>0</v>
      </c>
    </row>
    <row r="88" spans="1:28" ht="14.25" thickBot="1" x14ac:dyDescent="0.2">
      <c r="A88" s="1" t="s">
        <v>7</v>
      </c>
      <c r="B88" s="2">
        <f>'[39]60%'!D$500</f>
        <v>6</v>
      </c>
      <c r="C88" s="2"/>
      <c r="D88" s="2"/>
      <c r="E88" s="2">
        <f>'[39]60%'!G$500</f>
        <v>3</v>
      </c>
      <c r="F88" s="2">
        <f>'[39]60%'!H$500</f>
        <v>2</v>
      </c>
      <c r="G88" s="2">
        <f>'[39]60%'!I$500</f>
        <v>4</v>
      </c>
      <c r="H88" s="2">
        <f>'[39]60%'!J$500</f>
        <v>0</v>
      </c>
      <c r="I88" s="2">
        <f>'[39]60%'!K$500</f>
        <v>3</v>
      </c>
      <c r="J88" s="2">
        <f>'[39]60%'!L$500</f>
        <v>2</v>
      </c>
      <c r="K88" s="2">
        <f>'[39]60%'!M$500</f>
        <v>7</v>
      </c>
      <c r="L88" s="2">
        <f>'[39]60%'!N$500</f>
        <v>9</v>
      </c>
      <c r="M88" s="2">
        <f>'[39]60%'!O$500</f>
        <v>0</v>
      </c>
      <c r="N88" s="2">
        <f>'[39]60%'!P$500</f>
        <v>3</v>
      </c>
      <c r="O88" s="2">
        <f>'[39]60%'!Q$500</f>
        <v>3</v>
      </c>
      <c r="P88" s="2"/>
      <c r="Q88" s="2">
        <f>'[39]60%'!S$500</f>
        <v>0</v>
      </c>
      <c r="R88" s="2">
        <f>'[39]60%'!T$500</f>
        <v>1</v>
      </c>
      <c r="S88" s="2">
        <f>'[39]60%'!U$500</f>
        <v>2</v>
      </c>
      <c r="T88" s="2">
        <f>'[39]60%'!V$500</f>
        <v>0</v>
      </c>
      <c r="U88" s="2">
        <f>'[39]60%'!W$500</f>
        <v>0</v>
      </c>
      <c r="V88" s="2">
        <f>'[39]60%'!X$500</f>
        <v>3</v>
      </c>
      <c r="W88" s="2">
        <f>'[39]60%'!Y$500</f>
        <v>1</v>
      </c>
      <c r="X88" s="2">
        <f>'[39]60%'!Z$500</f>
        <v>2</v>
      </c>
      <c r="Y88" s="2">
        <f>'[39]60%'!AA$500</f>
        <v>0</v>
      </c>
      <c r="Z88" s="2"/>
      <c r="AA88" s="2"/>
      <c r="AB88" s="2">
        <f>'[39]60%'!AD$500</f>
        <v>9</v>
      </c>
    </row>
    <row r="89" spans="1:28" ht="14.25" thickBot="1" x14ac:dyDescent="0.2">
      <c r="A89" s="1" t="s">
        <v>8</v>
      </c>
      <c r="B89" s="2">
        <f>'[40]60%'!D$500</f>
        <v>27</v>
      </c>
      <c r="C89" s="2"/>
      <c r="D89" s="2"/>
      <c r="E89" s="2">
        <f>'[40]60%'!G$500</f>
        <v>1</v>
      </c>
      <c r="F89" s="2">
        <f>'[40]60%'!H$500</f>
        <v>8</v>
      </c>
      <c r="G89" s="2">
        <f>'[40]60%'!I$500</f>
        <v>20</v>
      </c>
      <c r="H89" s="2">
        <f>'[40]60%'!J$500</f>
        <v>1</v>
      </c>
      <c r="I89" s="2">
        <f>'[40]60%'!K$500</f>
        <v>1</v>
      </c>
      <c r="J89" s="2">
        <f>'[40]60%'!L$500</f>
        <v>11</v>
      </c>
      <c r="K89" s="2">
        <f>'[40]60%'!M$500</f>
        <v>52</v>
      </c>
      <c r="L89" s="2">
        <f>'[40]60%'!N$500</f>
        <v>61</v>
      </c>
      <c r="M89" s="2">
        <f>'[40]60%'!O$500</f>
        <v>2</v>
      </c>
      <c r="N89" s="2">
        <f>'[40]60%'!P$500</f>
        <v>1</v>
      </c>
      <c r="O89" s="2">
        <f>'[40]60%'!Q$500</f>
        <v>3</v>
      </c>
      <c r="P89" s="2"/>
      <c r="Q89" s="2">
        <f>'[40]60%'!S$500</f>
        <v>0</v>
      </c>
      <c r="R89" s="2">
        <f>'[40]60%'!T$500</f>
        <v>1</v>
      </c>
      <c r="S89" s="2">
        <f>'[40]60%'!U$500</f>
        <v>1</v>
      </c>
      <c r="T89" s="2">
        <f>'[40]60%'!V$500</f>
        <v>0</v>
      </c>
      <c r="U89" s="2">
        <f>'[40]60%'!W$500</f>
        <v>0</v>
      </c>
      <c r="V89" s="2">
        <f>'[40]60%'!X$500</f>
        <v>17</v>
      </c>
      <c r="W89" s="2">
        <f>'[40]60%'!Y$500</f>
        <v>0</v>
      </c>
      <c r="X89" s="2">
        <f>'[40]60%'!Z$500</f>
        <v>1</v>
      </c>
      <c r="Y89" s="2">
        <f>'[40]60%'!AA$500</f>
        <v>0</v>
      </c>
      <c r="Z89" s="2"/>
      <c r="AA89" s="2"/>
      <c r="AB89" s="2">
        <f>'[40]60%'!AD$500</f>
        <v>9</v>
      </c>
    </row>
    <row r="90" spans="1:28" ht="14.25" thickBot="1" x14ac:dyDescent="0.2">
      <c r="A90" s="1" t="s">
        <v>9</v>
      </c>
      <c r="B90" s="2">
        <f>'[41]60%'!D$500</f>
        <v>23</v>
      </c>
      <c r="C90" s="2"/>
      <c r="D90" s="2"/>
      <c r="E90" s="2">
        <f>'[41]60%'!G$500</f>
        <v>2</v>
      </c>
      <c r="F90" s="2">
        <f>'[41]60%'!H$500</f>
        <v>21</v>
      </c>
      <c r="G90" s="2">
        <f>'[41]60%'!I$500</f>
        <v>2</v>
      </c>
      <c r="H90" s="2">
        <f>'[41]60%'!J$500</f>
        <v>0</v>
      </c>
      <c r="I90" s="2">
        <f>'[41]60%'!K$500</f>
        <v>2</v>
      </c>
      <c r="J90" s="2">
        <f>'[41]60%'!L$500</f>
        <v>24</v>
      </c>
      <c r="K90" s="2">
        <f>'[41]60%'!M$500</f>
        <v>2</v>
      </c>
      <c r="L90" s="2">
        <f>'[41]60%'!N$500</f>
        <v>24</v>
      </c>
      <c r="M90" s="2">
        <f>'[41]60%'!O$500</f>
        <v>0</v>
      </c>
      <c r="N90" s="2">
        <f>'[41]60%'!P$500</f>
        <v>2</v>
      </c>
      <c r="O90" s="2">
        <f>'[41]60%'!Q$500</f>
        <v>2</v>
      </c>
      <c r="P90" s="2"/>
      <c r="Q90" s="2">
        <f>'[41]60%'!S$500</f>
        <v>0</v>
      </c>
      <c r="R90" s="2">
        <f>'[41]60%'!T$500</f>
        <v>0</v>
      </c>
      <c r="S90" s="2">
        <f>'[41]60%'!U$500</f>
        <v>0</v>
      </c>
      <c r="T90" s="2">
        <f>'[41]60%'!V$500</f>
        <v>0</v>
      </c>
      <c r="U90" s="2">
        <f>'[41]60%'!W$500</f>
        <v>0</v>
      </c>
      <c r="V90" s="2">
        <f>'[41]60%'!X$500</f>
        <v>14</v>
      </c>
      <c r="W90" s="2">
        <f>'[41]60%'!Y$500</f>
        <v>8</v>
      </c>
      <c r="X90" s="2">
        <f>'[41]60%'!Z$500</f>
        <v>0</v>
      </c>
      <c r="Y90" s="2">
        <f>'[41]60%'!AA$500</f>
        <v>0</v>
      </c>
      <c r="Z90" s="2"/>
      <c r="AA90" s="2"/>
      <c r="AB90" s="2">
        <f>'[41]60%'!AD$500</f>
        <v>6</v>
      </c>
    </row>
    <row r="91" spans="1:28" ht="14.25" thickBot="1" x14ac:dyDescent="0.2">
      <c r="A91" s="1" t="s">
        <v>10</v>
      </c>
      <c r="B91" s="2">
        <f>'[42]60%'!D$500</f>
        <v>0</v>
      </c>
      <c r="C91" s="2"/>
      <c r="D91" s="2"/>
      <c r="E91" s="2">
        <f>'[42]60%'!G$500</f>
        <v>0</v>
      </c>
      <c r="F91" s="2">
        <f>'[42]60%'!H$500</f>
        <v>0</v>
      </c>
      <c r="G91" s="2">
        <f>'[42]60%'!I$500</f>
        <v>0</v>
      </c>
      <c r="H91" s="2">
        <f>'[42]60%'!J$500</f>
        <v>0</v>
      </c>
      <c r="I91" s="2">
        <f>'[42]60%'!K$500</f>
        <v>0</v>
      </c>
      <c r="J91" s="2">
        <f>'[42]60%'!L$500</f>
        <v>0</v>
      </c>
      <c r="K91" s="2">
        <f>'[42]60%'!M$500</f>
        <v>0</v>
      </c>
      <c r="L91" s="2">
        <f>'[42]60%'!N$500</f>
        <v>0</v>
      </c>
      <c r="M91" s="2">
        <f>'[42]60%'!O$500</f>
        <v>0</v>
      </c>
      <c r="N91" s="2">
        <f>'[42]60%'!P$500</f>
        <v>0</v>
      </c>
      <c r="O91" s="2">
        <f>'[42]60%'!Q$500</f>
        <v>0</v>
      </c>
      <c r="P91" s="2"/>
      <c r="Q91" s="2">
        <f>'[42]60%'!S$500</f>
        <v>0</v>
      </c>
      <c r="R91" s="2">
        <f>'[42]60%'!T$500</f>
        <v>0</v>
      </c>
      <c r="S91" s="2">
        <f>'[42]60%'!U$500</f>
        <v>0</v>
      </c>
      <c r="T91" s="2">
        <f>'[42]60%'!V$500</f>
        <v>0</v>
      </c>
      <c r="U91" s="2">
        <f>'[42]60%'!W$500</f>
        <v>0</v>
      </c>
      <c r="V91" s="2">
        <f>'[42]60%'!X$500</f>
        <v>0</v>
      </c>
      <c r="W91" s="2">
        <f>'[42]60%'!Y$500</f>
        <v>0</v>
      </c>
      <c r="X91" s="2">
        <f>'[42]60%'!Z$500</f>
        <v>0</v>
      </c>
      <c r="Y91" s="2">
        <f>'[42]60%'!AA$500</f>
        <v>0</v>
      </c>
      <c r="Z91" s="2"/>
      <c r="AA91" s="2"/>
      <c r="AB91" s="2">
        <f>'[42]60%'!AD$500</f>
        <v>0</v>
      </c>
    </row>
    <row r="92" spans="1:28" ht="14.25" thickBot="1" x14ac:dyDescent="0.2">
      <c r="A92" s="1" t="s">
        <v>11</v>
      </c>
      <c r="B92" s="2">
        <f>'[43]60%'!D$500</f>
        <v>4</v>
      </c>
      <c r="C92" s="2"/>
      <c r="D92" s="2"/>
      <c r="E92" s="2">
        <f>'[43]60%'!G$500</f>
        <v>0</v>
      </c>
      <c r="F92" s="2">
        <f>'[43]60%'!H$500</f>
        <v>4</v>
      </c>
      <c r="G92" s="2">
        <f>'[43]60%'!I$500</f>
        <v>0</v>
      </c>
      <c r="H92" s="2">
        <f>'[43]60%'!J$500</f>
        <v>0</v>
      </c>
      <c r="I92" s="2">
        <f>'[43]60%'!K$500</f>
        <v>0</v>
      </c>
      <c r="J92" s="2">
        <f>'[43]60%'!L$500</f>
        <v>8</v>
      </c>
      <c r="K92" s="2">
        <f>'[43]60%'!M$500</f>
        <v>0</v>
      </c>
      <c r="L92" s="2">
        <f>'[43]60%'!N$500</f>
        <v>8</v>
      </c>
      <c r="M92" s="2">
        <f>'[43]60%'!O$500</f>
        <v>0</v>
      </c>
      <c r="N92" s="2">
        <f>'[43]60%'!P$500</f>
        <v>0</v>
      </c>
      <c r="O92" s="2">
        <f>'[43]60%'!Q$500</f>
        <v>0</v>
      </c>
      <c r="P92" s="2"/>
      <c r="Q92" s="2">
        <f>'[43]60%'!S$500</f>
        <v>0</v>
      </c>
      <c r="R92" s="2">
        <f>'[43]60%'!T$500</f>
        <v>0</v>
      </c>
      <c r="S92" s="2">
        <f>'[43]60%'!U$500</f>
        <v>0</v>
      </c>
      <c r="T92" s="2">
        <f>'[43]60%'!V$500</f>
        <v>0</v>
      </c>
      <c r="U92" s="2">
        <f>'[43]60%'!W$500</f>
        <v>0</v>
      </c>
      <c r="V92" s="2">
        <f>'[43]60%'!X$500</f>
        <v>4</v>
      </c>
      <c r="W92" s="2">
        <f>'[43]60%'!Y$500</f>
        <v>2</v>
      </c>
      <c r="X92" s="2">
        <f>'[43]60%'!Z$500</f>
        <v>0</v>
      </c>
      <c r="Y92" s="2">
        <f>'[43]60%'!AA$500</f>
        <v>0</v>
      </c>
      <c r="Z92" s="2"/>
      <c r="AA92" s="2"/>
      <c r="AB92" s="2">
        <f>'[43]60%'!AD$500</f>
        <v>0</v>
      </c>
    </row>
    <row r="93" spans="1:28" ht="14.25" thickBot="1" x14ac:dyDescent="0.2">
      <c r="A93" s="1" t="s">
        <v>12</v>
      </c>
      <c r="B93" s="2">
        <f>'[44]60%'!D$500</f>
        <v>0</v>
      </c>
      <c r="C93" s="2"/>
      <c r="D93" s="2"/>
      <c r="E93" s="2">
        <f>'[44]60%'!G$500</f>
        <v>0</v>
      </c>
      <c r="F93" s="2">
        <f>'[44]60%'!H$500</f>
        <v>0</v>
      </c>
      <c r="G93" s="2">
        <f>'[44]60%'!I$500</f>
        <v>0</v>
      </c>
      <c r="H93" s="2">
        <f>'[44]60%'!J$500</f>
        <v>0</v>
      </c>
      <c r="I93" s="2">
        <f>'[44]60%'!K$500</f>
        <v>0</v>
      </c>
      <c r="J93" s="2">
        <f>'[44]60%'!L$500</f>
        <v>0</v>
      </c>
      <c r="K93" s="2">
        <f>'[44]60%'!M$500</f>
        <v>0</v>
      </c>
      <c r="L93" s="2">
        <f>'[44]60%'!N$500</f>
        <v>0</v>
      </c>
      <c r="M93" s="2">
        <f>'[44]60%'!O$500</f>
        <v>0</v>
      </c>
      <c r="N93" s="2">
        <f>'[44]60%'!P$500</f>
        <v>0</v>
      </c>
      <c r="O93" s="2">
        <f>'[44]60%'!Q$500</f>
        <v>0</v>
      </c>
      <c r="P93" s="2"/>
      <c r="Q93" s="2">
        <f>'[44]60%'!S$500</f>
        <v>0</v>
      </c>
      <c r="R93" s="2">
        <f>'[44]60%'!T$500</f>
        <v>0</v>
      </c>
      <c r="S93" s="2">
        <f>'[44]60%'!U$500</f>
        <v>0</v>
      </c>
      <c r="T93" s="2">
        <f>'[44]60%'!V$500</f>
        <v>0</v>
      </c>
      <c r="U93" s="2">
        <f>'[44]60%'!W$500</f>
        <v>0</v>
      </c>
      <c r="V93" s="2">
        <f>'[44]60%'!X$500</f>
        <v>0</v>
      </c>
      <c r="W93" s="2">
        <f>'[44]60%'!Y$500</f>
        <v>0</v>
      </c>
      <c r="X93" s="2">
        <f>'[44]60%'!Z$500</f>
        <v>0</v>
      </c>
      <c r="Y93" s="2">
        <f>'[44]60%'!AA$500</f>
        <v>0</v>
      </c>
      <c r="Z93" s="2"/>
      <c r="AA93" s="2"/>
      <c r="AB93" s="2">
        <f>'[44]60%'!AD$500</f>
        <v>0</v>
      </c>
    </row>
    <row r="94" spans="1:28" ht="14.25" thickBot="1" x14ac:dyDescent="0.2">
      <c r="A94" s="3" t="s">
        <v>0</v>
      </c>
      <c r="B94" s="4">
        <f t="shared" ref="B94" si="19">SUM(B83:B93)</f>
        <v>86</v>
      </c>
      <c r="C94" s="4"/>
      <c r="D94" s="4"/>
      <c r="E94" s="4">
        <f>SUM(E83:E93)</f>
        <v>9</v>
      </c>
      <c r="F94" s="4">
        <f t="shared" ref="F94:O94" si="20">SUM(F83:F93)</f>
        <v>58</v>
      </c>
      <c r="G94" s="4">
        <f t="shared" si="20"/>
        <v>29</v>
      </c>
      <c r="H94" s="4">
        <f t="shared" si="20"/>
        <v>1</v>
      </c>
      <c r="I94" s="4">
        <f t="shared" si="20"/>
        <v>9</v>
      </c>
      <c r="J94" s="4">
        <f t="shared" si="20"/>
        <v>89</v>
      </c>
      <c r="K94" s="4">
        <f t="shared" si="20"/>
        <v>67</v>
      </c>
      <c r="L94" s="4">
        <f t="shared" si="20"/>
        <v>149</v>
      </c>
      <c r="M94" s="4">
        <f t="shared" si="20"/>
        <v>2</v>
      </c>
      <c r="N94" s="4">
        <f t="shared" si="20"/>
        <v>11</v>
      </c>
      <c r="O94" s="4">
        <f t="shared" si="20"/>
        <v>11</v>
      </c>
      <c r="P94" s="4"/>
      <c r="Q94" s="4">
        <f t="shared" ref="Q94:R94" si="21">SUM(Q83:Q93)</f>
        <v>1</v>
      </c>
      <c r="R94" s="4">
        <f t="shared" si="21"/>
        <v>3</v>
      </c>
      <c r="S94" s="4">
        <f t="shared" ref="S94:Y94" si="22">SUM(S83:S93)</f>
        <v>4</v>
      </c>
      <c r="T94" s="4">
        <f t="shared" si="22"/>
        <v>0</v>
      </c>
      <c r="U94" s="4">
        <f t="shared" si="22"/>
        <v>0</v>
      </c>
      <c r="V94" s="4">
        <f t="shared" si="22"/>
        <v>39</v>
      </c>
      <c r="W94" s="4">
        <f t="shared" si="22"/>
        <v>11</v>
      </c>
      <c r="X94" s="4">
        <f t="shared" si="22"/>
        <v>4</v>
      </c>
      <c r="Y94" s="4">
        <f t="shared" si="22"/>
        <v>0</v>
      </c>
      <c r="Z94" s="4"/>
      <c r="AA94" s="4"/>
      <c r="AB94" s="4">
        <f t="shared" ref="AB94" si="23">SUM(AB83:AB93)</f>
        <v>36</v>
      </c>
    </row>
    <row r="101" spans="1:28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82"/>
    </row>
    <row r="102" spans="1:28" ht="27" x14ac:dyDescent="0.15">
      <c r="A102" s="108"/>
      <c r="B102" s="5" t="s">
        <v>13</v>
      </c>
      <c r="C102" s="5"/>
      <c r="D102" s="5"/>
      <c r="E102" s="7" t="s">
        <v>14</v>
      </c>
      <c r="F102" s="7" t="s">
        <v>15</v>
      </c>
      <c r="G102" s="7" t="s">
        <v>16</v>
      </c>
      <c r="H102" s="7" t="s">
        <v>17</v>
      </c>
      <c r="I102" s="7" t="s">
        <v>18</v>
      </c>
      <c r="J102" s="7" t="s">
        <v>20</v>
      </c>
      <c r="K102" s="7" t="s">
        <v>19</v>
      </c>
      <c r="L102" s="7" t="s">
        <v>21</v>
      </c>
      <c r="M102" s="7" t="s">
        <v>22</v>
      </c>
      <c r="N102" s="7" t="s">
        <v>23</v>
      </c>
      <c r="O102" s="7" t="s">
        <v>24</v>
      </c>
      <c r="P102" s="7"/>
      <c r="Q102" s="7" t="s">
        <v>25</v>
      </c>
      <c r="R102" s="7" t="s">
        <v>26</v>
      </c>
      <c r="S102" s="7" t="s">
        <v>133</v>
      </c>
      <c r="T102" s="73" t="s">
        <v>118</v>
      </c>
      <c r="U102" s="73" t="s">
        <v>119</v>
      </c>
      <c r="V102" s="73" t="s">
        <v>121</v>
      </c>
      <c r="W102" s="73" t="s">
        <v>122</v>
      </c>
      <c r="X102" s="73" t="s">
        <v>123</v>
      </c>
      <c r="Y102" s="73" t="s">
        <v>124</v>
      </c>
      <c r="AB102" s="90" t="s">
        <v>149</v>
      </c>
    </row>
    <row r="103" spans="1:28" ht="14.25" thickBot="1" x14ac:dyDescent="0.2">
      <c r="A103" s="1" t="s">
        <v>2</v>
      </c>
      <c r="B103" s="2">
        <f>'[34]50%'!D$500</f>
        <v>0</v>
      </c>
      <c r="C103" s="2"/>
      <c r="D103" s="2"/>
      <c r="E103" s="2">
        <f>'[34]50%'!G$500</f>
        <v>0</v>
      </c>
      <c r="F103" s="2">
        <f>'[34]50%'!H$500</f>
        <v>0</v>
      </c>
      <c r="G103" s="2">
        <f>'[34]50%'!I$500</f>
        <v>0</v>
      </c>
      <c r="H103" s="2">
        <f>'[34]50%'!J$500</f>
        <v>0</v>
      </c>
      <c r="I103" s="2">
        <f>'[34]50%'!K$500</f>
        <v>0</v>
      </c>
      <c r="J103" s="2">
        <f>'[34]50%'!L$500</f>
        <v>0</v>
      </c>
      <c r="K103" s="2">
        <f>'[34]50%'!M$500</f>
        <v>0</v>
      </c>
      <c r="L103" s="2">
        <f>'[34]50%'!N$500</f>
        <v>0</v>
      </c>
      <c r="M103" s="2">
        <f>'[34]50%'!O$500</f>
        <v>0</v>
      </c>
      <c r="N103" s="2">
        <f>'[34]50%'!P$500</f>
        <v>0</v>
      </c>
      <c r="O103" s="2">
        <f>'[34]50%'!Q$500</f>
        <v>0</v>
      </c>
      <c r="P103" s="2"/>
      <c r="Q103" s="2">
        <f>'[34]50%'!S$500</f>
        <v>0</v>
      </c>
      <c r="R103" s="2">
        <f>'[34]50%'!T$500</f>
        <v>0</v>
      </c>
      <c r="S103" s="2">
        <f>'[34]50%'!U$500</f>
        <v>0</v>
      </c>
      <c r="T103" s="2">
        <f>'[34]50%'!V$500</f>
        <v>0</v>
      </c>
      <c r="U103" s="2">
        <f>'[34]50%'!W$500</f>
        <v>0</v>
      </c>
      <c r="V103" s="2">
        <f>'[34]50%'!X$500</f>
        <v>0</v>
      </c>
      <c r="W103" s="2">
        <f>'[34]50%'!Y$500</f>
        <v>0</v>
      </c>
      <c r="X103" s="2">
        <f>'[34]50%'!Z$500</f>
        <v>0</v>
      </c>
      <c r="Y103" s="2">
        <f>'[34]50%'!AA$500</f>
        <v>0</v>
      </c>
      <c r="Z103" s="2"/>
      <c r="AA103" s="2"/>
      <c r="AB103" s="2">
        <f>'[34]50%'!AD$500</f>
        <v>0</v>
      </c>
    </row>
    <row r="104" spans="1:28" ht="14.25" thickBot="1" x14ac:dyDescent="0.2">
      <c r="A104" s="1" t="s">
        <v>3</v>
      </c>
      <c r="B104" s="2">
        <f>'[35]50%'!D$500</f>
        <v>29</v>
      </c>
      <c r="C104" s="2"/>
      <c r="D104" s="2"/>
      <c r="E104" s="2">
        <f>'[35]50%'!G$500</f>
        <v>0</v>
      </c>
      <c r="F104" s="2">
        <f>'[35]50%'!H$500</f>
        <v>22</v>
      </c>
      <c r="G104" s="2">
        <f>'[35]50%'!I$500</f>
        <v>8</v>
      </c>
      <c r="H104" s="2">
        <f>'[35]50%'!J$500</f>
        <v>0</v>
      </c>
      <c r="I104" s="2">
        <f>'[35]50%'!K$500</f>
        <v>0</v>
      </c>
      <c r="J104" s="2">
        <f>'[35]50%'!L$500</f>
        <v>37</v>
      </c>
      <c r="K104" s="2">
        <f>'[35]50%'!M$500</f>
        <v>8</v>
      </c>
      <c r="L104" s="2">
        <f>'[35]50%'!N$500</f>
        <v>45</v>
      </c>
      <c r="M104" s="2">
        <f>'[35]50%'!O$500</f>
        <v>0</v>
      </c>
      <c r="N104" s="2">
        <f>'[35]50%'!P$500</f>
        <v>0</v>
      </c>
      <c r="O104" s="2">
        <f>'[35]50%'!Q$500</f>
        <v>0</v>
      </c>
      <c r="P104" s="2"/>
      <c r="Q104" s="2">
        <f>'[35]50%'!S$500</f>
        <v>0</v>
      </c>
      <c r="R104" s="2">
        <f>'[35]50%'!T$500</f>
        <v>0</v>
      </c>
      <c r="S104" s="2">
        <f>'[35]50%'!U$500</f>
        <v>0</v>
      </c>
      <c r="T104" s="2">
        <f>'[35]50%'!V$500</f>
        <v>0</v>
      </c>
      <c r="U104" s="2">
        <f>'[35]50%'!W$500</f>
        <v>0</v>
      </c>
      <c r="V104" s="2">
        <f>'[35]50%'!X$500</f>
        <v>6</v>
      </c>
      <c r="W104" s="2">
        <f>'[35]50%'!Y$500</f>
        <v>5</v>
      </c>
      <c r="X104" s="2">
        <f>'[35]50%'!Z$500</f>
        <v>0</v>
      </c>
      <c r="Y104" s="2">
        <f>'[35]50%'!AA$500</f>
        <v>0</v>
      </c>
      <c r="Z104" s="2"/>
      <c r="AA104" s="2"/>
      <c r="AB104" s="2">
        <f>'[35]50%'!AD$500</f>
        <v>0</v>
      </c>
    </row>
    <row r="105" spans="1:28" ht="14.25" thickBot="1" x14ac:dyDescent="0.2">
      <c r="A105" s="1" t="s">
        <v>4</v>
      </c>
      <c r="B105" s="2">
        <f>'[36]50%'!D$500</f>
        <v>0</v>
      </c>
      <c r="C105" s="2"/>
      <c r="D105" s="2"/>
      <c r="E105" s="2">
        <f>'[36]50%'!G$500</f>
        <v>0</v>
      </c>
      <c r="F105" s="2">
        <f>'[36]50%'!H$500</f>
        <v>0</v>
      </c>
      <c r="G105" s="2">
        <f>'[36]50%'!I$500</f>
        <v>0</v>
      </c>
      <c r="H105" s="2">
        <f>'[36]50%'!J$500</f>
        <v>0</v>
      </c>
      <c r="I105" s="2">
        <f>'[36]50%'!K$500</f>
        <v>0</v>
      </c>
      <c r="J105" s="2">
        <f>'[36]50%'!L$500</f>
        <v>0</v>
      </c>
      <c r="K105" s="2">
        <f>'[36]50%'!M$500</f>
        <v>0</v>
      </c>
      <c r="L105" s="2">
        <f>'[36]50%'!N$500</f>
        <v>0</v>
      </c>
      <c r="M105" s="2">
        <f>'[36]50%'!O$500</f>
        <v>0</v>
      </c>
      <c r="N105" s="2">
        <f>'[36]50%'!P$500</f>
        <v>0</v>
      </c>
      <c r="O105" s="2">
        <f>'[36]50%'!Q$500</f>
        <v>0</v>
      </c>
      <c r="P105" s="2"/>
      <c r="Q105" s="2">
        <f>'[36]50%'!S$500</f>
        <v>0</v>
      </c>
      <c r="R105" s="2">
        <f>'[36]50%'!T$500</f>
        <v>0</v>
      </c>
      <c r="S105" s="2">
        <f>'[36]50%'!U$500</f>
        <v>0</v>
      </c>
      <c r="T105" s="2">
        <f>'[36]50%'!V$500</f>
        <v>0</v>
      </c>
      <c r="U105" s="2">
        <f>'[36]50%'!W$500</f>
        <v>0</v>
      </c>
      <c r="V105" s="2">
        <f>'[36]50%'!X$500</f>
        <v>0</v>
      </c>
      <c r="W105" s="2">
        <f>'[36]50%'!Y$500</f>
        <v>0</v>
      </c>
      <c r="X105" s="2">
        <f>'[36]50%'!Z$500</f>
        <v>0</v>
      </c>
      <c r="Y105" s="2">
        <f>'[36]50%'!AA$500</f>
        <v>0</v>
      </c>
      <c r="Z105" s="2"/>
      <c r="AA105" s="2"/>
      <c r="AB105" s="2">
        <f>'[36]50%'!AD$500</f>
        <v>0</v>
      </c>
    </row>
    <row r="106" spans="1:28" ht="14.25" thickBot="1" x14ac:dyDescent="0.2">
      <c r="A106" s="1" t="s">
        <v>5</v>
      </c>
      <c r="B106" s="2">
        <f>'[37]50%'!D$500</f>
        <v>123</v>
      </c>
      <c r="C106" s="2"/>
      <c r="D106" s="2"/>
      <c r="E106" s="2">
        <f>'[37]50%'!G$500</f>
        <v>0</v>
      </c>
      <c r="F106" s="2">
        <f>'[37]50%'!H$500</f>
        <v>44</v>
      </c>
      <c r="G106" s="2">
        <f>'[37]50%'!I$500</f>
        <v>79</v>
      </c>
      <c r="H106" s="2">
        <f>'[37]50%'!J$500</f>
        <v>0</v>
      </c>
      <c r="I106" s="2">
        <f>'[37]50%'!K$500</f>
        <v>0</v>
      </c>
      <c r="J106" s="2">
        <f>'[37]50%'!L$500</f>
        <v>59</v>
      </c>
      <c r="K106" s="2">
        <f>'[37]50%'!M$500</f>
        <v>104</v>
      </c>
      <c r="L106" s="2">
        <f>'[37]50%'!N$500</f>
        <v>159</v>
      </c>
      <c r="M106" s="2">
        <f>'[37]50%'!O$500</f>
        <v>0</v>
      </c>
      <c r="N106" s="2">
        <f>'[37]50%'!P$500</f>
        <v>0</v>
      </c>
      <c r="O106" s="2">
        <f>'[37]50%'!Q$500</f>
        <v>0</v>
      </c>
      <c r="P106" s="2"/>
      <c r="Q106" s="2">
        <f>'[37]50%'!S$500</f>
        <v>0</v>
      </c>
      <c r="R106" s="2">
        <f>'[37]50%'!T$500</f>
        <v>0</v>
      </c>
      <c r="S106" s="2">
        <f>'[37]50%'!U$500</f>
        <v>0</v>
      </c>
      <c r="T106" s="2">
        <f>'[37]50%'!V$500</f>
        <v>0</v>
      </c>
      <c r="U106" s="2">
        <f>'[37]50%'!W$500</f>
        <v>0</v>
      </c>
      <c r="V106" s="2">
        <f>'[37]50%'!X$500</f>
        <v>70</v>
      </c>
      <c r="W106" s="2">
        <f>'[37]50%'!Y$500</f>
        <v>57</v>
      </c>
      <c r="X106" s="2">
        <f>'[37]50%'!Z$500</f>
        <v>0</v>
      </c>
      <c r="Y106" s="2">
        <f>'[37]50%'!AA$500</f>
        <v>0</v>
      </c>
      <c r="Z106" s="2"/>
      <c r="AA106" s="2"/>
      <c r="AB106" s="2">
        <f>'[37]50%'!AD$500</f>
        <v>0</v>
      </c>
    </row>
    <row r="107" spans="1:28" ht="14.25" thickBot="1" x14ac:dyDescent="0.2">
      <c r="A107" s="1" t="s">
        <v>6</v>
      </c>
      <c r="B107" s="2">
        <f>'[38]50%'!D$500</f>
        <v>9</v>
      </c>
      <c r="C107" s="2"/>
      <c r="D107" s="2"/>
      <c r="E107" s="2">
        <f>'[38]50%'!G$500</f>
        <v>0</v>
      </c>
      <c r="F107" s="2">
        <f>'[38]50%'!H$500</f>
        <v>9</v>
      </c>
      <c r="G107" s="2">
        <f>'[38]50%'!I$500</f>
        <v>0</v>
      </c>
      <c r="H107" s="2">
        <f>'[38]50%'!J$500</f>
        <v>0</v>
      </c>
      <c r="I107" s="2">
        <f>'[38]50%'!K$500</f>
        <v>0</v>
      </c>
      <c r="J107" s="2">
        <f>'[38]50%'!L$500</f>
        <v>9</v>
      </c>
      <c r="K107" s="2">
        <f>'[38]50%'!M$500</f>
        <v>0</v>
      </c>
      <c r="L107" s="2">
        <f>'[38]50%'!N$500</f>
        <v>9</v>
      </c>
      <c r="M107" s="2">
        <f>'[38]50%'!O$500</f>
        <v>0</v>
      </c>
      <c r="N107" s="2">
        <f>'[38]50%'!P$500</f>
        <v>0</v>
      </c>
      <c r="O107" s="2">
        <f>'[38]50%'!Q$500</f>
        <v>0</v>
      </c>
      <c r="P107" s="2"/>
      <c r="Q107" s="2">
        <f>'[38]50%'!S$500</f>
        <v>0</v>
      </c>
      <c r="R107" s="2">
        <f>'[38]50%'!T$500</f>
        <v>0</v>
      </c>
      <c r="S107" s="2">
        <f>'[38]50%'!U$500</f>
        <v>0</v>
      </c>
      <c r="T107" s="2">
        <f>'[38]50%'!V$500</f>
        <v>0</v>
      </c>
      <c r="U107" s="2">
        <f>'[38]50%'!W$500</f>
        <v>0</v>
      </c>
      <c r="V107" s="2">
        <f>'[38]50%'!X$500</f>
        <v>4</v>
      </c>
      <c r="W107" s="2">
        <f>'[38]50%'!Y$500</f>
        <v>0</v>
      </c>
      <c r="X107" s="2">
        <f>'[38]50%'!Z$500</f>
        <v>0</v>
      </c>
      <c r="Y107" s="2">
        <f>'[38]50%'!AA$500</f>
        <v>0</v>
      </c>
      <c r="Z107" s="2"/>
      <c r="AA107" s="2"/>
      <c r="AB107" s="2">
        <f>'[38]50%'!AD$500</f>
        <v>0</v>
      </c>
    </row>
    <row r="108" spans="1:28" ht="14.25" thickBot="1" x14ac:dyDescent="0.2">
      <c r="A108" s="1" t="s">
        <v>7</v>
      </c>
      <c r="B108" s="2">
        <f>'[39]50%'!D$500</f>
        <v>57</v>
      </c>
      <c r="C108" s="2"/>
      <c r="D108" s="2"/>
      <c r="E108" s="2">
        <f>'[39]50%'!G$500</f>
        <v>0</v>
      </c>
      <c r="F108" s="2">
        <f>'[39]50%'!H$500</f>
        <v>7</v>
      </c>
      <c r="G108" s="2">
        <f>'[39]50%'!I$500</f>
        <v>50</v>
      </c>
      <c r="H108" s="2">
        <f>'[39]50%'!J$500</f>
        <v>0</v>
      </c>
      <c r="I108" s="2">
        <f>'[39]50%'!K$500</f>
        <v>0</v>
      </c>
      <c r="J108" s="2">
        <f>'[39]50%'!L$500</f>
        <v>52</v>
      </c>
      <c r="K108" s="2">
        <f>'[39]50%'!M$500</f>
        <v>136</v>
      </c>
      <c r="L108" s="2">
        <f>'[39]50%'!N$500</f>
        <v>186</v>
      </c>
      <c r="M108" s="2">
        <f>'[39]50%'!O$500</f>
        <v>0</v>
      </c>
      <c r="N108" s="2">
        <f>'[39]50%'!P$500</f>
        <v>0</v>
      </c>
      <c r="O108" s="2">
        <f>'[39]50%'!Q$500</f>
        <v>0</v>
      </c>
      <c r="P108" s="2"/>
      <c r="Q108" s="2">
        <f>'[39]50%'!S$500</f>
        <v>0</v>
      </c>
      <c r="R108" s="2">
        <f>'[39]50%'!T$500</f>
        <v>0</v>
      </c>
      <c r="S108" s="2">
        <f>'[39]50%'!U$500</f>
        <v>0</v>
      </c>
      <c r="T108" s="2">
        <f>'[39]50%'!V$500</f>
        <v>0</v>
      </c>
      <c r="U108" s="2">
        <f>'[39]50%'!W$500</f>
        <v>0</v>
      </c>
      <c r="V108" s="2">
        <f>'[39]50%'!X$500</f>
        <v>41</v>
      </c>
      <c r="W108" s="2">
        <f>'[39]50%'!Y$500</f>
        <v>41</v>
      </c>
      <c r="X108" s="2">
        <f>'[39]50%'!Z$500</f>
        <v>0</v>
      </c>
      <c r="Y108" s="2">
        <f>'[39]50%'!AA$500</f>
        <v>0</v>
      </c>
      <c r="Z108" s="2"/>
      <c r="AA108" s="2"/>
      <c r="AB108" s="2">
        <f>'[39]50%'!AD$500</f>
        <v>0</v>
      </c>
    </row>
    <row r="109" spans="1:28" ht="14.25" thickBot="1" x14ac:dyDescent="0.2">
      <c r="A109" s="1" t="s">
        <v>8</v>
      </c>
      <c r="B109" s="2">
        <f>'[40]50%'!D$500</f>
        <v>78</v>
      </c>
      <c r="C109" s="2"/>
      <c r="D109" s="2"/>
      <c r="E109" s="2">
        <f>'[40]50%'!G$500</f>
        <v>1</v>
      </c>
      <c r="F109" s="2">
        <f>'[40]50%'!H$500</f>
        <v>52</v>
      </c>
      <c r="G109" s="2">
        <f>'[40]50%'!I$500</f>
        <v>27</v>
      </c>
      <c r="H109" s="2">
        <f>'[40]50%'!J$500</f>
        <v>1</v>
      </c>
      <c r="I109" s="2">
        <f>'[40]50%'!K$500</f>
        <v>0</v>
      </c>
      <c r="J109" s="2">
        <f>'[40]50%'!L$500</f>
        <v>55</v>
      </c>
      <c r="K109" s="2">
        <f>'[40]50%'!M$500</f>
        <v>53</v>
      </c>
      <c r="L109" s="2">
        <f>'[40]50%'!N$500</f>
        <v>107</v>
      </c>
      <c r="M109" s="2">
        <f>'[40]50%'!O$500</f>
        <v>3</v>
      </c>
      <c r="N109" s="2">
        <f>'[40]50%'!P$500</f>
        <v>0</v>
      </c>
      <c r="O109" s="2">
        <f>'[40]50%'!Q$500</f>
        <v>3</v>
      </c>
      <c r="P109" s="2"/>
      <c r="Q109" s="2">
        <f>'[40]50%'!S$500</f>
        <v>0</v>
      </c>
      <c r="R109" s="2">
        <f>'[40]50%'!T$500</f>
        <v>0</v>
      </c>
      <c r="S109" s="2">
        <f>'[40]50%'!U$500</f>
        <v>0</v>
      </c>
      <c r="T109" s="2">
        <f>'[40]50%'!V$500</f>
        <v>0</v>
      </c>
      <c r="U109" s="2">
        <f>'[40]50%'!W$500</f>
        <v>0</v>
      </c>
      <c r="V109" s="2">
        <f>'[40]50%'!X$500</f>
        <v>36</v>
      </c>
      <c r="W109" s="2">
        <f>'[40]50%'!Y$500</f>
        <v>11</v>
      </c>
      <c r="X109" s="2">
        <f>'[40]50%'!Z$500</f>
        <v>1</v>
      </c>
      <c r="Y109" s="2">
        <f>'[40]50%'!AA$500</f>
        <v>0</v>
      </c>
      <c r="Z109" s="2"/>
      <c r="AA109" s="2"/>
      <c r="AB109" s="2">
        <f>'[40]50%'!AD$500</f>
        <v>7</v>
      </c>
    </row>
    <row r="110" spans="1:28" ht="14.25" thickBot="1" x14ac:dyDescent="0.2">
      <c r="A110" s="1" t="s">
        <v>9</v>
      </c>
      <c r="B110" s="2">
        <f>'[41]50%'!D$500</f>
        <v>97</v>
      </c>
      <c r="C110" s="2"/>
      <c r="D110" s="2"/>
      <c r="E110" s="2">
        <f>'[41]50%'!G$500</f>
        <v>0</v>
      </c>
      <c r="F110" s="2">
        <f>'[41]50%'!H$500</f>
        <v>74</v>
      </c>
      <c r="G110" s="2">
        <f>'[41]50%'!I$500</f>
        <v>23</v>
      </c>
      <c r="H110" s="2">
        <f>'[41]50%'!J$500</f>
        <v>0</v>
      </c>
      <c r="I110" s="2">
        <f>'[41]50%'!K$500</f>
        <v>0</v>
      </c>
      <c r="J110" s="2">
        <f>'[41]50%'!L$500</f>
        <v>80</v>
      </c>
      <c r="K110" s="2">
        <f>'[41]50%'!M$500</f>
        <v>23</v>
      </c>
      <c r="L110" s="2">
        <f>'[41]50%'!N$500</f>
        <v>100</v>
      </c>
      <c r="M110" s="2">
        <f>'[41]50%'!O$500</f>
        <v>0</v>
      </c>
      <c r="N110" s="2">
        <f>'[41]50%'!P$500</f>
        <v>0</v>
      </c>
      <c r="O110" s="2">
        <f>'[41]50%'!Q$500</f>
        <v>0</v>
      </c>
      <c r="P110" s="2"/>
      <c r="Q110" s="2">
        <f>'[41]50%'!S$500</f>
        <v>0</v>
      </c>
      <c r="R110" s="2">
        <f>'[41]50%'!T$500</f>
        <v>0</v>
      </c>
      <c r="S110" s="2">
        <f>'[41]50%'!U$500</f>
        <v>0</v>
      </c>
      <c r="T110" s="2">
        <f>'[41]50%'!V$500</f>
        <v>0</v>
      </c>
      <c r="U110" s="2">
        <f>'[41]50%'!W$500</f>
        <v>0</v>
      </c>
      <c r="V110" s="2">
        <f>'[41]50%'!X$500</f>
        <v>17</v>
      </c>
      <c r="W110" s="2">
        <f>'[41]50%'!Y$500</f>
        <v>14</v>
      </c>
      <c r="X110" s="2">
        <f>'[41]50%'!Z$500</f>
        <v>0</v>
      </c>
      <c r="Y110" s="2">
        <f>'[41]50%'!AA$500</f>
        <v>0</v>
      </c>
      <c r="Z110" s="2"/>
      <c r="AA110" s="2"/>
      <c r="AB110" s="2">
        <f>'[41]50%'!AD$500</f>
        <v>0</v>
      </c>
    </row>
    <row r="111" spans="1:28" ht="14.25" thickBot="1" x14ac:dyDescent="0.2">
      <c r="A111" s="1" t="s">
        <v>10</v>
      </c>
      <c r="B111" s="2">
        <f>'[42]50%'!D$500</f>
        <v>0</v>
      </c>
      <c r="C111" s="2"/>
      <c r="D111" s="2"/>
      <c r="E111" s="2">
        <f>'[42]50%'!G$500</f>
        <v>0</v>
      </c>
      <c r="F111" s="2">
        <f>'[42]50%'!H$500</f>
        <v>0</v>
      </c>
      <c r="G111" s="2">
        <f>'[42]50%'!I$500</f>
        <v>0</v>
      </c>
      <c r="H111" s="2">
        <f>'[42]50%'!J$500</f>
        <v>0</v>
      </c>
      <c r="I111" s="2">
        <f>'[42]50%'!K$500</f>
        <v>0</v>
      </c>
      <c r="J111" s="2">
        <f>'[42]50%'!L$500</f>
        <v>0</v>
      </c>
      <c r="K111" s="2">
        <f>'[42]50%'!M$500</f>
        <v>0</v>
      </c>
      <c r="L111" s="2">
        <f>'[42]50%'!N$500</f>
        <v>0</v>
      </c>
      <c r="M111" s="2">
        <f>'[42]50%'!O$500</f>
        <v>0</v>
      </c>
      <c r="N111" s="2">
        <f>'[42]50%'!P$500</f>
        <v>0</v>
      </c>
      <c r="O111" s="2">
        <f>'[42]50%'!Q$500</f>
        <v>0</v>
      </c>
      <c r="P111" s="2"/>
      <c r="Q111" s="2">
        <f>'[42]50%'!S$500</f>
        <v>0</v>
      </c>
      <c r="R111" s="2">
        <f>'[42]50%'!T$500</f>
        <v>0</v>
      </c>
      <c r="S111" s="2">
        <f>'[42]50%'!U$500</f>
        <v>0</v>
      </c>
      <c r="T111" s="2">
        <f>'[42]50%'!V$500</f>
        <v>0</v>
      </c>
      <c r="U111" s="2">
        <f>'[42]50%'!W$500</f>
        <v>0</v>
      </c>
      <c r="V111" s="2">
        <f>'[42]50%'!X$500</f>
        <v>0</v>
      </c>
      <c r="W111" s="2">
        <f>'[42]50%'!Y$500</f>
        <v>0</v>
      </c>
      <c r="X111" s="2">
        <f>'[42]50%'!Z$500</f>
        <v>0</v>
      </c>
      <c r="Y111" s="2">
        <f>'[42]50%'!AA$500</f>
        <v>0</v>
      </c>
      <c r="Z111" s="2"/>
      <c r="AA111" s="2"/>
      <c r="AB111" s="2">
        <f>'[42]50%'!AD$500</f>
        <v>0</v>
      </c>
    </row>
    <row r="112" spans="1:28" ht="14.25" thickBot="1" x14ac:dyDescent="0.2">
      <c r="A112" s="1" t="s">
        <v>11</v>
      </c>
      <c r="B112" s="2">
        <f>'[43]50%'!D$500</f>
        <v>30</v>
      </c>
      <c r="C112" s="2"/>
      <c r="D112" s="2"/>
      <c r="E112" s="2">
        <f>'[43]50%'!G$500</f>
        <v>0</v>
      </c>
      <c r="F112" s="2">
        <f>'[43]50%'!H$500</f>
        <v>8</v>
      </c>
      <c r="G112" s="2">
        <f>'[43]50%'!I$500</f>
        <v>22</v>
      </c>
      <c r="H112" s="2">
        <f>'[43]50%'!J$500</f>
        <v>0</v>
      </c>
      <c r="I112" s="2">
        <f>'[43]50%'!K$500</f>
        <v>0</v>
      </c>
      <c r="J112" s="2">
        <f>'[43]50%'!L$500</f>
        <v>8</v>
      </c>
      <c r="K112" s="2">
        <f>'[43]50%'!M$500</f>
        <v>22</v>
      </c>
      <c r="L112" s="2">
        <f>'[43]50%'!N$500</f>
        <v>30</v>
      </c>
      <c r="M112" s="2">
        <f>'[43]50%'!O$500</f>
        <v>0</v>
      </c>
      <c r="N112" s="2">
        <f>'[43]50%'!P$500</f>
        <v>0</v>
      </c>
      <c r="O112" s="2">
        <f>'[43]50%'!Q$500</f>
        <v>0</v>
      </c>
      <c r="P112" s="2"/>
      <c r="Q112" s="2">
        <f>'[43]50%'!S$500</f>
        <v>0</v>
      </c>
      <c r="R112" s="2">
        <f>'[43]50%'!T$500</f>
        <v>0</v>
      </c>
      <c r="S112" s="2">
        <f>'[43]50%'!U$500</f>
        <v>0</v>
      </c>
      <c r="T112" s="2">
        <f>'[43]50%'!V$500</f>
        <v>0</v>
      </c>
      <c r="U112" s="2">
        <f>'[43]50%'!W$500</f>
        <v>0</v>
      </c>
      <c r="V112" s="2">
        <f>'[43]50%'!X$500</f>
        <v>19</v>
      </c>
      <c r="W112" s="2">
        <f>'[43]50%'!Y$500</f>
        <v>15</v>
      </c>
      <c r="X112" s="2">
        <f>'[43]50%'!Z$500</f>
        <v>0</v>
      </c>
      <c r="Y112" s="2">
        <f>'[43]50%'!AA$500</f>
        <v>0</v>
      </c>
      <c r="Z112" s="2"/>
      <c r="AA112" s="2"/>
      <c r="AB112" s="2">
        <f>'[43]50%'!AD$500</f>
        <v>0</v>
      </c>
    </row>
    <row r="113" spans="1:28" ht="14.25" thickBot="1" x14ac:dyDescent="0.2">
      <c r="A113" s="1" t="s">
        <v>12</v>
      </c>
      <c r="B113" s="2">
        <f>'[44]50%'!D$500</f>
        <v>0</v>
      </c>
      <c r="C113" s="2"/>
      <c r="D113" s="2"/>
      <c r="E113" s="2">
        <f>'[44]50%'!G$500</f>
        <v>0</v>
      </c>
      <c r="F113" s="2">
        <f>'[44]50%'!H$500</f>
        <v>0</v>
      </c>
      <c r="G113" s="2">
        <f>'[44]50%'!I$500</f>
        <v>0</v>
      </c>
      <c r="H113" s="2">
        <f>'[44]50%'!J$500</f>
        <v>0</v>
      </c>
      <c r="I113" s="2">
        <f>'[44]50%'!K$500</f>
        <v>0</v>
      </c>
      <c r="J113" s="2">
        <f>'[44]50%'!L$500</f>
        <v>0</v>
      </c>
      <c r="K113" s="2">
        <f>'[44]50%'!M$500</f>
        <v>0</v>
      </c>
      <c r="L113" s="2">
        <f>'[44]50%'!N$500</f>
        <v>0</v>
      </c>
      <c r="M113" s="2">
        <f>'[44]50%'!O$500</f>
        <v>0</v>
      </c>
      <c r="N113" s="2">
        <f>'[44]50%'!P$500</f>
        <v>0</v>
      </c>
      <c r="O113" s="2">
        <f>'[44]50%'!Q$500</f>
        <v>0</v>
      </c>
      <c r="P113" s="2"/>
      <c r="Q113" s="2">
        <f>'[44]50%'!S$500</f>
        <v>0</v>
      </c>
      <c r="R113" s="2">
        <f>'[44]50%'!T$500</f>
        <v>0</v>
      </c>
      <c r="S113" s="2">
        <f>'[44]50%'!U$500</f>
        <v>0</v>
      </c>
      <c r="T113" s="2">
        <f>'[44]50%'!V$500</f>
        <v>0</v>
      </c>
      <c r="U113" s="2">
        <f>'[44]50%'!W$500</f>
        <v>0</v>
      </c>
      <c r="V113" s="2">
        <f>'[44]50%'!X$500</f>
        <v>0</v>
      </c>
      <c r="W113" s="2">
        <f>'[44]50%'!Y$500</f>
        <v>0</v>
      </c>
      <c r="X113" s="2">
        <f>'[44]50%'!Z$500</f>
        <v>0</v>
      </c>
      <c r="Y113" s="2">
        <f>'[44]50%'!AA$500</f>
        <v>0</v>
      </c>
      <c r="Z113" s="2"/>
      <c r="AA113" s="2"/>
      <c r="AB113" s="2">
        <f>'[44]50%'!AD$500</f>
        <v>0</v>
      </c>
    </row>
    <row r="114" spans="1:28" ht="14.25" thickBot="1" x14ac:dyDescent="0.2">
      <c r="A114" s="3" t="s">
        <v>0</v>
      </c>
      <c r="B114" s="4">
        <f t="shared" ref="B114" si="24">SUM(B103:B113)</f>
        <v>423</v>
      </c>
      <c r="C114" s="4"/>
      <c r="D114" s="4"/>
      <c r="E114" s="4">
        <f>SUM(E103:E113)</f>
        <v>1</v>
      </c>
      <c r="F114" s="4">
        <f t="shared" ref="F114:O114" si="25">SUM(F103:F113)</f>
        <v>216</v>
      </c>
      <c r="G114" s="4">
        <f t="shared" si="25"/>
        <v>209</v>
      </c>
      <c r="H114" s="4">
        <f t="shared" si="25"/>
        <v>1</v>
      </c>
      <c r="I114" s="4">
        <f t="shared" si="25"/>
        <v>0</v>
      </c>
      <c r="J114" s="4">
        <f t="shared" si="25"/>
        <v>300</v>
      </c>
      <c r="K114" s="4">
        <f t="shared" si="25"/>
        <v>346</v>
      </c>
      <c r="L114" s="4">
        <f t="shared" si="25"/>
        <v>636</v>
      </c>
      <c r="M114" s="4">
        <f t="shared" si="25"/>
        <v>3</v>
      </c>
      <c r="N114" s="4">
        <f t="shared" si="25"/>
        <v>0</v>
      </c>
      <c r="O114" s="4">
        <f t="shared" si="25"/>
        <v>3</v>
      </c>
      <c r="P114" s="4"/>
      <c r="Q114" s="4">
        <f t="shared" ref="Q114:R114" si="26">SUM(Q103:Q113)</f>
        <v>0</v>
      </c>
      <c r="R114" s="4">
        <f t="shared" si="26"/>
        <v>0</v>
      </c>
      <c r="S114" s="4">
        <f t="shared" ref="S114:Y114" si="27">SUM(S103:S113)</f>
        <v>0</v>
      </c>
      <c r="T114" s="4">
        <f t="shared" si="27"/>
        <v>0</v>
      </c>
      <c r="U114" s="4">
        <f t="shared" si="27"/>
        <v>0</v>
      </c>
      <c r="V114" s="4">
        <f t="shared" si="27"/>
        <v>193</v>
      </c>
      <c r="W114" s="4">
        <f t="shared" si="27"/>
        <v>143</v>
      </c>
      <c r="X114" s="4">
        <f t="shared" si="27"/>
        <v>1</v>
      </c>
      <c r="Y114" s="4">
        <f t="shared" si="27"/>
        <v>0</v>
      </c>
      <c r="Z114" s="4"/>
      <c r="AA114" s="4"/>
      <c r="AB114" s="4">
        <f t="shared" ref="AB114" si="28">SUM(AB103:AB113)</f>
        <v>7</v>
      </c>
    </row>
    <row r="121" spans="1:28" ht="27" customHeight="1" x14ac:dyDescent="0.15">
      <c r="A121" s="108" t="s">
        <v>1</v>
      </c>
      <c r="B121" s="109" t="s">
        <v>32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82"/>
    </row>
    <row r="122" spans="1:28" ht="27" x14ac:dyDescent="0.15">
      <c r="A122" s="108"/>
      <c r="B122" s="5" t="s">
        <v>13</v>
      </c>
      <c r="C122" s="5"/>
      <c r="D122" s="5"/>
      <c r="E122" s="7" t="s">
        <v>14</v>
      </c>
      <c r="F122" s="7" t="s">
        <v>15</v>
      </c>
      <c r="G122" s="7" t="s">
        <v>16</v>
      </c>
      <c r="H122" s="7" t="s">
        <v>17</v>
      </c>
      <c r="I122" s="7" t="s">
        <v>18</v>
      </c>
      <c r="J122" s="7" t="s">
        <v>20</v>
      </c>
      <c r="K122" s="7" t="s">
        <v>19</v>
      </c>
      <c r="L122" s="7" t="s">
        <v>21</v>
      </c>
      <c r="M122" s="7" t="s">
        <v>22</v>
      </c>
      <c r="N122" s="7" t="s">
        <v>23</v>
      </c>
      <c r="O122" s="7" t="s">
        <v>24</v>
      </c>
      <c r="P122" s="7"/>
      <c r="Q122" s="7" t="s">
        <v>25</v>
      </c>
      <c r="R122" s="7" t="s">
        <v>26</v>
      </c>
      <c r="S122" s="7" t="s">
        <v>133</v>
      </c>
      <c r="T122" s="73" t="s">
        <v>118</v>
      </c>
      <c r="U122" s="73" t="s">
        <v>119</v>
      </c>
      <c r="V122" s="73" t="s">
        <v>121</v>
      </c>
      <c r="W122" s="73" t="s">
        <v>122</v>
      </c>
      <c r="X122" s="73" t="s">
        <v>123</v>
      </c>
      <c r="Y122" s="73" t="s">
        <v>124</v>
      </c>
      <c r="AB122" s="90" t="s">
        <v>149</v>
      </c>
    </row>
    <row r="123" spans="1:28" ht="14.25" thickBot="1" x14ac:dyDescent="0.2">
      <c r="A123" s="1" t="s">
        <v>2</v>
      </c>
      <c r="B123" s="2">
        <f>'[34]&lt;50%'!D$500</f>
        <v>0</v>
      </c>
      <c r="C123" s="2"/>
      <c r="D123" s="2"/>
      <c r="E123" s="2">
        <f>'[34]&lt;50%'!G$500</f>
        <v>0</v>
      </c>
      <c r="F123" s="2">
        <f>'[34]&lt;50%'!H$500</f>
        <v>0</v>
      </c>
      <c r="G123" s="2">
        <f>'[34]&lt;50%'!I$500</f>
        <v>0</v>
      </c>
      <c r="H123" s="2">
        <f>'[34]&lt;50%'!J$500</f>
        <v>0</v>
      </c>
      <c r="I123" s="2">
        <f>'[34]&lt;50%'!K$500</f>
        <v>0</v>
      </c>
      <c r="J123" s="2">
        <f>'[34]&lt;50%'!L$500</f>
        <v>0</v>
      </c>
      <c r="K123" s="2">
        <f>'[34]&lt;50%'!M$500</f>
        <v>0</v>
      </c>
      <c r="L123" s="2">
        <f>'[34]&lt;50%'!N$500</f>
        <v>0</v>
      </c>
      <c r="M123" s="2">
        <f>'[34]&lt;50%'!O$500</f>
        <v>0</v>
      </c>
      <c r="N123" s="2">
        <f>'[34]&lt;50%'!P$500</f>
        <v>0</v>
      </c>
      <c r="O123" s="2">
        <f>'[34]&lt;50%'!Q$500</f>
        <v>0</v>
      </c>
      <c r="P123" s="2"/>
      <c r="Q123" s="2">
        <f>'[34]&lt;50%'!S$500</f>
        <v>0</v>
      </c>
      <c r="R123" s="2">
        <f>'[34]&lt;50%'!T$500</f>
        <v>0</v>
      </c>
      <c r="S123" s="2">
        <f>'[34]&lt;50%'!U$500</f>
        <v>0</v>
      </c>
      <c r="T123" s="2">
        <f>'[34]&lt;50%'!V$500</f>
        <v>0</v>
      </c>
      <c r="U123" s="2">
        <f>'[34]&lt;50%'!W$500</f>
        <v>0</v>
      </c>
      <c r="V123" s="2">
        <f>'[34]&lt;50%'!X$500</f>
        <v>0</v>
      </c>
      <c r="W123" s="2">
        <f>'[34]&lt;50%'!Y$500</f>
        <v>0</v>
      </c>
      <c r="X123" s="2">
        <f>'[34]&lt;50%'!Z$500</f>
        <v>0</v>
      </c>
      <c r="Y123" s="2">
        <f>'[34]&lt;50%'!AA$500</f>
        <v>0</v>
      </c>
      <c r="Z123" s="2"/>
      <c r="AA123" s="2"/>
      <c r="AB123" s="2">
        <f>'[34]&lt;50%'!AD$500</f>
        <v>0</v>
      </c>
    </row>
    <row r="124" spans="1:28" ht="14.25" thickBot="1" x14ac:dyDescent="0.2">
      <c r="A124" s="1" t="s">
        <v>3</v>
      </c>
      <c r="B124" s="2">
        <f>'[35]&lt;50%'!D$500</f>
        <v>12</v>
      </c>
      <c r="C124" s="2"/>
      <c r="D124" s="2"/>
      <c r="E124" s="2">
        <f>'[35]&lt;50%'!G$500</f>
        <v>1</v>
      </c>
      <c r="F124" s="2">
        <f>'[35]&lt;50%'!H$500</f>
        <v>11</v>
      </c>
      <c r="G124" s="2">
        <f>'[35]&lt;50%'!I$500</f>
        <v>1</v>
      </c>
      <c r="H124" s="2">
        <f>'[35]&lt;50%'!J$500</f>
        <v>0</v>
      </c>
      <c r="I124" s="2">
        <f>'[35]&lt;50%'!K$500</f>
        <v>1</v>
      </c>
      <c r="J124" s="2">
        <f>'[35]&lt;50%'!L$500</f>
        <v>96</v>
      </c>
      <c r="K124" s="2">
        <f>'[35]&lt;50%'!M$500</f>
        <v>2</v>
      </c>
      <c r="L124" s="2">
        <f>'[35]&lt;50%'!N$500</f>
        <v>79</v>
      </c>
      <c r="M124" s="2">
        <f>'[35]&lt;50%'!O$500</f>
        <v>0</v>
      </c>
      <c r="N124" s="2">
        <f>'[35]&lt;50%'!P$500</f>
        <v>0</v>
      </c>
      <c r="O124" s="2">
        <f>'[35]&lt;50%'!Q$500</f>
        <v>0</v>
      </c>
      <c r="P124" s="2"/>
      <c r="Q124" s="2">
        <f>'[35]&lt;50%'!S$500</f>
        <v>1</v>
      </c>
      <c r="R124" s="2">
        <f>'[35]&lt;50%'!T$500</f>
        <v>0</v>
      </c>
      <c r="S124" s="2">
        <f>'[35]&lt;50%'!U$500</f>
        <v>0</v>
      </c>
      <c r="T124" s="2">
        <f>'[35]&lt;50%'!V$500</f>
        <v>0</v>
      </c>
      <c r="U124" s="2">
        <f>'[35]&lt;50%'!W$500</f>
        <v>0</v>
      </c>
      <c r="V124" s="2">
        <f>'[35]&lt;50%'!X$500</f>
        <v>1</v>
      </c>
      <c r="W124" s="2">
        <f>'[35]&lt;50%'!Y$500</f>
        <v>1</v>
      </c>
      <c r="X124" s="2">
        <f>'[35]&lt;50%'!Z$500</f>
        <v>0</v>
      </c>
      <c r="Y124" s="2">
        <f>'[35]&lt;50%'!AA$500</f>
        <v>0</v>
      </c>
      <c r="Z124" s="2"/>
      <c r="AA124" s="2"/>
      <c r="AB124" s="2">
        <f>'[35]&lt;50%'!AD$500</f>
        <v>3</v>
      </c>
    </row>
    <row r="125" spans="1:28" ht="14.25" thickBot="1" x14ac:dyDescent="0.2">
      <c r="A125" s="1" t="s">
        <v>4</v>
      </c>
      <c r="B125" s="2">
        <f>'[36]&lt;50%'!D$500</f>
        <v>0</v>
      </c>
      <c r="C125" s="2"/>
      <c r="D125" s="2"/>
      <c r="E125" s="2">
        <f>'[36]&lt;50%'!G$500</f>
        <v>0</v>
      </c>
      <c r="F125" s="2">
        <f>'[36]&lt;50%'!H$500</f>
        <v>0</v>
      </c>
      <c r="G125" s="2">
        <f>'[36]&lt;50%'!I$500</f>
        <v>0</v>
      </c>
      <c r="H125" s="2">
        <f>'[36]&lt;50%'!J$500</f>
        <v>0</v>
      </c>
      <c r="I125" s="2">
        <f>'[36]&lt;50%'!K$500</f>
        <v>0</v>
      </c>
      <c r="J125" s="2">
        <f>'[36]&lt;50%'!L$500</f>
        <v>0</v>
      </c>
      <c r="K125" s="2">
        <f>'[36]&lt;50%'!M$500</f>
        <v>0</v>
      </c>
      <c r="L125" s="2">
        <f>'[36]&lt;50%'!N$500</f>
        <v>0</v>
      </c>
      <c r="M125" s="2">
        <f>'[36]&lt;50%'!O$500</f>
        <v>0</v>
      </c>
      <c r="N125" s="2">
        <f>'[36]&lt;50%'!P$500</f>
        <v>0</v>
      </c>
      <c r="O125" s="2">
        <f>'[36]&lt;50%'!Q$500</f>
        <v>0</v>
      </c>
      <c r="P125" s="2"/>
      <c r="Q125" s="2">
        <f>'[36]&lt;50%'!S$500</f>
        <v>0</v>
      </c>
      <c r="R125" s="2">
        <f>'[36]&lt;50%'!T$500</f>
        <v>0</v>
      </c>
      <c r="S125" s="2">
        <f>'[36]&lt;50%'!U$500</f>
        <v>0</v>
      </c>
      <c r="T125" s="2">
        <f>'[36]&lt;50%'!V$500</f>
        <v>0</v>
      </c>
      <c r="U125" s="2">
        <f>'[36]&lt;50%'!W$500</f>
        <v>0</v>
      </c>
      <c r="V125" s="2">
        <f>'[36]&lt;50%'!X$500</f>
        <v>0</v>
      </c>
      <c r="W125" s="2">
        <f>'[36]&lt;50%'!Y$500</f>
        <v>0</v>
      </c>
      <c r="X125" s="2">
        <f>'[36]&lt;50%'!Z$500</f>
        <v>0</v>
      </c>
      <c r="Y125" s="2">
        <f>'[36]&lt;50%'!AA$500</f>
        <v>0</v>
      </c>
      <c r="Z125" s="2"/>
      <c r="AA125" s="2"/>
      <c r="AB125" s="2">
        <f>'[36]&lt;50%'!AD$500</f>
        <v>0</v>
      </c>
    </row>
    <row r="126" spans="1:28" ht="14.25" thickBot="1" x14ac:dyDescent="0.2">
      <c r="A126" s="1" t="s">
        <v>5</v>
      </c>
      <c r="B126" s="2">
        <f>'[37]&lt;50%'!D$500</f>
        <v>57</v>
      </c>
      <c r="C126" s="2"/>
      <c r="D126" s="2"/>
      <c r="E126" s="2">
        <f>'[37]&lt;50%'!G$500</f>
        <v>2</v>
      </c>
      <c r="F126" s="2">
        <f>'[37]&lt;50%'!H$500</f>
        <v>47</v>
      </c>
      <c r="G126" s="2">
        <f>'[37]&lt;50%'!I$500</f>
        <v>17</v>
      </c>
      <c r="H126" s="2">
        <f>'[37]&lt;50%'!J$500</f>
        <v>1</v>
      </c>
      <c r="I126" s="2">
        <f>'[37]&lt;50%'!K$500</f>
        <v>1</v>
      </c>
      <c r="J126" s="2">
        <f>'[37]&lt;50%'!L$500</f>
        <v>274</v>
      </c>
      <c r="K126" s="2">
        <f>'[37]&lt;50%'!M$500</f>
        <v>40</v>
      </c>
      <c r="L126" s="2">
        <f>'[37]&lt;50%'!N$500</f>
        <v>304</v>
      </c>
      <c r="M126" s="2">
        <f>'[37]&lt;50%'!O$500</f>
        <v>0</v>
      </c>
      <c r="N126" s="2">
        <f>'[37]&lt;50%'!P$500</f>
        <v>0</v>
      </c>
      <c r="O126" s="2">
        <f>'[37]&lt;50%'!Q$500</f>
        <v>0</v>
      </c>
      <c r="P126" s="2"/>
      <c r="Q126" s="2">
        <f>'[37]&lt;50%'!S$500</f>
        <v>2</v>
      </c>
      <c r="R126" s="2">
        <f>'[37]&lt;50%'!T$500</f>
        <v>0</v>
      </c>
      <c r="S126" s="2">
        <f>'[37]&lt;50%'!U$500</f>
        <v>0</v>
      </c>
      <c r="T126" s="2">
        <f>'[37]&lt;50%'!V$500</f>
        <v>0</v>
      </c>
      <c r="U126" s="2">
        <f>'[37]&lt;50%'!W$500</f>
        <v>0</v>
      </c>
      <c r="V126" s="2">
        <f>'[37]&lt;50%'!X$500</f>
        <v>17</v>
      </c>
      <c r="W126" s="2">
        <f>'[37]&lt;50%'!Y$500</f>
        <v>7</v>
      </c>
      <c r="X126" s="2">
        <f>'[37]&lt;50%'!Z$500</f>
        <v>1</v>
      </c>
      <c r="Y126" s="2">
        <f>'[37]&lt;50%'!AA$500</f>
        <v>0</v>
      </c>
      <c r="Z126" s="2"/>
      <c r="AA126" s="2"/>
      <c r="AB126" s="2">
        <f>'[37]&lt;50%'!AD$500</f>
        <v>9</v>
      </c>
    </row>
    <row r="127" spans="1:28" ht="14.25" thickBot="1" x14ac:dyDescent="0.2">
      <c r="A127" s="1" t="s">
        <v>6</v>
      </c>
      <c r="B127" s="2">
        <f>'[38]&lt;50%'!D$500</f>
        <v>0</v>
      </c>
      <c r="C127" s="2"/>
      <c r="D127" s="2"/>
      <c r="E127" s="2">
        <f>'[38]&lt;50%'!G$500</f>
        <v>0</v>
      </c>
      <c r="F127" s="2">
        <f>'[38]&lt;50%'!H$500</f>
        <v>0</v>
      </c>
      <c r="G127" s="2">
        <f>'[38]&lt;50%'!I$500</f>
        <v>0</v>
      </c>
      <c r="H127" s="2">
        <f>'[38]&lt;50%'!J$500</f>
        <v>0</v>
      </c>
      <c r="I127" s="2">
        <f>'[38]&lt;50%'!K$500</f>
        <v>0</v>
      </c>
      <c r="J127" s="2">
        <f>'[38]&lt;50%'!L$500</f>
        <v>0</v>
      </c>
      <c r="K127" s="2">
        <f>'[38]&lt;50%'!M$500</f>
        <v>0</v>
      </c>
      <c r="L127" s="2">
        <f>'[38]&lt;50%'!N$500</f>
        <v>0</v>
      </c>
      <c r="M127" s="2">
        <f>'[38]&lt;50%'!O$500</f>
        <v>0</v>
      </c>
      <c r="N127" s="2">
        <f>'[38]&lt;50%'!P$500</f>
        <v>0</v>
      </c>
      <c r="O127" s="2">
        <f>'[38]&lt;50%'!Q$500</f>
        <v>0</v>
      </c>
      <c r="P127" s="2"/>
      <c r="Q127" s="2">
        <f>'[38]&lt;50%'!S$500</f>
        <v>0</v>
      </c>
      <c r="R127" s="2">
        <f>'[38]&lt;50%'!T$500</f>
        <v>0</v>
      </c>
      <c r="S127" s="2">
        <f>'[38]&lt;50%'!U$500</f>
        <v>0</v>
      </c>
      <c r="T127" s="2">
        <f>'[38]&lt;50%'!V$500</f>
        <v>0</v>
      </c>
      <c r="U127" s="2">
        <f>'[38]&lt;50%'!W$500</f>
        <v>0</v>
      </c>
      <c r="V127" s="2">
        <f>'[38]&lt;50%'!X$500</f>
        <v>0</v>
      </c>
      <c r="W127" s="2">
        <f>'[38]&lt;50%'!Y$500</f>
        <v>0</v>
      </c>
      <c r="X127" s="2">
        <f>'[38]&lt;50%'!Z$500</f>
        <v>0</v>
      </c>
      <c r="Y127" s="2">
        <f>'[38]&lt;50%'!AA$500</f>
        <v>0</v>
      </c>
      <c r="Z127" s="2"/>
      <c r="AA127" s="2"/>
      <c r="AB127" s="2">
        <f>'[38]&lt;50%'!AD$500</f>
        <v>0</v>
      </c>
    </row>
    <row r="128" spans="1:28" ht="14.25" thickBot="1" x14ac:dyDescent="0.2">
      <c r="A128" s="1" t="s">
        <v>7</v>
      </c>
      <c r="B128" s="2">
        <f>'[39]&lt;50%'!D$500</f>
        <v>31</v>
      </c>
      <c r="C128" s="2"/>
      <c r="D128" s="2"/>
      <c r="E128" s="2">
        <f>'[39]&lt;50%'!G$500</f>
        <v>2</v>
      </c>
      <c r="F128" s="2">
        <f>'[39]&lt;50%'!H$500</f>
        <v>31</v>
      </c>
      <c r="G128" s="2">
        <f>'[39]&lt;50%'!I$500</f>
        <v>2</v>
      </c>
      <c r="H128" s="2">
        <f>'[39]&lt;50%'!J$500</f>
        <v>2</v>
      </c>
      <c r="I128" s="2">
        <f>'[39]&lt;50%'!K$500</f>
        <v>0</v>
      </c>
      <c r="J128" s="2">
        <f>'[39]&lt;50%'!L$500</f>
        <v>138</v>
      </c>
      <c r="K128" s="2">
        <f>'[39]&lt;50%'!M$500</f>
        <v>14</v>
      </c>
      <c r="L128" s="2">
        <f>'[39]&lt;50%'!N$500</f>
        <v>140</v>
      </c>
      <c r="M128" s="2">
        <f>'[39]&lt;50%'!O$500</f>
        <v>12</v>
      </c>
      <c r="N128" s="2">
        <f>'[39]&lt;50%'!P$500</f>
        <v>0</v>
      </c>
      <c r="O128" s="2">
        <f>'[39]&lt;50%'!Q$500</f>
        <v>12</v>
      </c>
      <c r="P128" s="2"/>
      <c r="Q128" s="2">
        <f>'[39]&lt;50%'!S$500</f>
        <v>0</v>
      </c>
      <c r="R128" s="2">
        <f>'[39]&lt;50%'!T$500</f>
        <v>0</v>
      </c>
      <c r="S128" s="2">
        <f>'[39]&lt;50%'!U$500</f>
        <v>0</v>
      </c>
      <c r="T128" s="2">
        <f>'[39]&lt;50%'!V$500</f>
        <v>0</v>
      </c>
      <c r="U128" s="2">
        <f>'[39]&lt;50%'!W$500</f>
        <v>0</v>
      </c>
      <c r="V128" s="2">
        <f>'[39]&lt;50%'!X$500</f>
        <v>5</v>
      </c>
      <c r="W128" s="2">
        <f>'[39]&lt;50%'!Y$500</f>
        <v>2</v>
      </c>
      <c r="X128" s="2">
        <f>'[39]&lt;50%'!Z$500</f>
        <v>2</v>
      </c>
      <c r="Y128" s="2">
        <f>'[39]&lt;50%'!AA$500</f>
        <v>0</v>
      </c>
      <c r="Z128" s="2"/>
      <c r="AA128" s="2"/>
      <c r="AB128" s="2">
        <f>'[39]&lt;50%'!AD$500</f>
        <v>15</v>
      </c>
    </row>
    <row r="129" spans="1:28" ht="14.25" thickBot="1" x14ac:dyDescent="0.2">
      <c r="A129" s="1" t="s">
        <v>8</v>
      </c>
      <c r="B129" s="2">
        <f>'[40]&lt;50%'!D$500</f>
        <v>32</v>
      </c>
      <c r="C129" s="2"/>
      <c r="D129" s="2"/>
      <c r="E129" s="2">
        <f>'[40]&lt;50%'!G$500</f>
        <v>0</v>
      </c>
      <c r="F129" s="2">
        <f>'[40]&lt;50%'!H$500</f>
        <v>20</v>
      </c>
      <c r="G129" s="2">
        <f>'[40]&lt;50%'!I$500</f>
        <v>16</v>
      </c>
      <c r="H129" s="2">
        <f>'[40]&lt;50%'!J$500</f>
        <v>0</v>
      </c>
      <c r="I129" s="2">
        <f>'[40]&lt;50%'!K$500</f>
        <v>0</v>
      </c>
      <c r="J129" s="2">
        <f>'[40]&lt;50%'!L$500</f>
        <v>168</v>
      </c>
      <c r="K129" s="2">
        <f>'[40]&lt;50%'!M$500</f>
        <v>52</v>
      </c>
      <c r="L129" s="2">
        <f>'[40]&lt;50%'!N$500</f>
        <v>207</v>
      </c>
      <c r="M129" s="2">
        <f>'[40]&lt;50%'!O$500</f>
        <v>0</v>
      </c>
      <c r="N129" s="2">
        <f>'[40]&lt;50%'!P$500</f>
        <v>0</v>
      </c>
      <c r="O129" s="2">
        <f>'[40]&lt;50%'!Q$500</f>
        <v>0</v>
      </c>
      <c r="P129" s="2"/>
      <c r="Q129" s="2">
        <f>'[40]&lt;50%'!S$500</f>
        <v>0</v>
      </c>
      <c r="R129" s="2">
        <f>'[40]&lt;50%'!T$500</f>
        <v>0</v>
      </c>
      <c r="S129" s="2">
        <f>'[40]&lt;50%'!U$500</f>
        <v>0</v>
      </c>
      <c r="T129" s="2">
        <f>'[40]&lt;50%'!V$500</f>
        <v>0</v>
      </c>
      <c r="U129" s="2">
        <f>'[40]&lt;50%'!W$500</f>
        <v>0</v>
      </c>
      <c r="V129" s="2">
        <f>'[40]&lt;50%'!X$500</f>
        <v>14</v>
      </c>
      <c r="W129" s="2">
        <f>'[40]&lt;50%'!Y$500</f>
        <v>1</v>
      </c>
      <c r="X129" s="2">
        <f>'[40]&lt;50%'!Z$500</f>
        <v>0</v>
      </c>
      <c r="Y129" s="2">
        <f>'[40]&lt;50%'!AA$500</f>
        <v>0</v>
      </c>
      <c r="Z129" s="2"/>
      <c r="AA129" s="2"/>
      <c r="AB129" s="2">
        <f>'[40]&lt;50%'!AD$500</f>
        <v>0</v>
      </c>
    </row>
    <row r="130" spans="1:28" ht="14.25" thickBot="1" x14ac:dyDescent="0.2">
      <c r="A130" s="1" t="s">
        <v>9</v>
      </c>
      <c r="B130" s="2">
        <f>'[41]&lt;50%'!D$500</f>
        <v>32</v>
      </c>
      <c r="C130" s="2"/>
      <c r="D130" s="2"/>
      <c r="E130" s="2">
        <f>'[41]&lt;50%'!G$500</f>
        <v>0</v>
      </c>
      <c r="F130" s="2">
        <f>'[41]&lt;50%'!H$500</f>
        <v>26</v>
      </c>
      <c r="G130" s="2">
        <f>'[41]&lt;50%'!I$500</f>
        <v>10</v>
      </c>
      <c r="H130" s="2">
        <f>'[41]&lt;50%'!J$500</f>
        <v>0</v>
      </c>
      <c r="I130" s="2">
        <f>'[41]&lt;50%'!K$500</f>
        <v>0</v>
      </c>
      <c r="J130" s="2">
        <f>'[41]&lt;50%'!L$500</f>
        <v>91</v>
      </c>
      <c r="K130" s="2">
        <f>'[41]&lt;50%'!M$500</f>
        <v>43</v>
      </c>
      <c r="L130" s="2">
        <f>'[41]&lt;50%'!N$500</f>
        <v>128</v>
      </c>
      <c r="M130" s="2">
        <f>'[41]&lt;50%'!O$500</f>
        <v>0</v>
      </c>
      <c r="N130" s="2">
        <f>'[41]&lt;50%'!P$500</f>
        <v>0</v>
      </c>
      <c r="O130" s="2">
        <f>'[41]&lt;50%'!Q$500</f>
        <v>0</v>
      </c>
      <c r="P130" s="2"/>
      <c r="Q130" s="2">
        <f>'[41]&lt;50%'!S$500</f>
        <v>0</v>
      </c>
      <c r="R130" s="2">
        <f>'[41]&lt;50%'!T$500</f>
        <v>0</v>
      </c>
      <c r="S130" s="2">
        <f>'[41]&lt;50%'!U$500</f>
        <v>0</v>
      </c>
      <c r="T130" s="2">
        <f>'[41]&lt;50%'!V$500</f>
        <v>0</v>
      </c>
      <c r="U130" s="2">
        <f>'[41]&lt;50%'!W$500</f>
        <v>0</v>
      </c>
      <c r="V130" s="2">
        <f>'[41]&lt;50%'!X$500</f>
        <v>12</v>
      </c>
      <c r="W130" s="2">
        <f>'[41]&lt;50%'!Y$500</f>
        <v>3</v>
      </c>
      <c r="X130" s="2">
        <f>'[41]&lt;50%'!Z$500</f>
        <v>0</v>
      </c>
      <c r="Y130" s="2">
        <f>'[41]&lt;50%'!AA$500</f>
        <v>0</v>
      </c>
      <c r="Z130" s="2"/>
      <c r="AA130" s="2"/>
      <c r="AB130" s="2">
        <f>'[41]&lt;50%'!AD$500</f>
        <v>0</v>
      </c>
    </row>
    <row r="131" spans="1:28" ht="14.25" thickBot="1" x14ac:dyDescent="0.2">
      <c r="A131" s="1" t="s">
        <v>10</v>
      </c>
      <c r="B131" s="2">
        <f>'[42]&lt;50%'!D$500</f>
        <v>0</v>
      </c>
      <c r="C131" s="2"/>
      <c r="D131" s="2"/>
      <c r="E131" s="2">
        <f>'[42]&lt;50%'!G$500</f>
        <v>0</v>
      </c>
      <c r="F131" s="2">
        <f>'[42]&lt;50%'!H$500</f>
        <v>0</v>
      </c>
      <c r="G131" s="2">
        <f>'[42]&lt;50%'!I$500</f>
        <v>0</v>
      </c>
      <c r="H131" s="2">
        <f>'[42]&lt;50%'!J$500</f>
        <v>0</v>
      </c>
      <c r="I131" s="2">
        <f>'[42]&lt;50%'!K$500</f>
        <v>0</v>
      </c>
      <c r="J131" s="2">
        <f>'[42]&lt;50%'!L$500</f>
        <v>0</v>
      </c>
      <c r="K131" s="2">
        <f>'[42]&lt;50%'!M$500</f>
        <v>0</v>
      </c>
      <c r="L131" s="2">
        <f>'[42]&lt;50%'!N$500</f>
        <v>0</v>
      </c>
      <c r="M131" s="2">
        <f>'[42]&lt;50%'!O$500</f>
        <v>0</v>
      </c>
      <c r="N131" s="2">
        <f>'[42]&lt;50%'!P$500</f>
        <v>0</v>
      </c>
      <c r="O131" s="2">
        <f>'[42]&lt;50%'!Q$500</f>
        <v>0</v>
      </c>
      <c r="P131" s="2"/>
      <c r="Q131" s="2">
        <f>'[42]&lt;50%'!S$500</f>
        <v>0</v>
      </c>
      <c r="R131" s="2">
        <f>'[42]&lt;50%'!T$500</f>
        <v>0</v>
      </c>
      <c r="S131" s="2">
        <f>'[42]&lt;50%'!U$500</f>
        <v>0</v>
      </c>
      <c r="T131" s="2">
        <f>'[42]&lt;50%'!V$500</f>
        <v>0</v>
      </c>
      <c r="U131" s="2">
        <f>'[42]&lt;50%'!W$500</f>
        <v>0</v>
      </c>
      <c r="V131" s="2">
        <f>'[42]&lt;50%'!X$500</f>
        <v>0</v>
      </c>
      <c r="W131" s="2">
        <f>'[42]&lt;50%'!Y$500</f>
        <v>0</v>
      </c>
      <c r="X131" s="2">
        <f>'[42]&lt;50%'!Z$500</f>
        <v>0</v>
      </c>
      <c r="Y131" s="2">
        <f>'[42]&lt;50%'!AA$500</f>
        <v>0</v>
      </c>
      <c r="Z131" s="2"/>
      <c r="AA131" s="2"/>
      <c r="AB131" s="2">
        <f>'[42]&lt;50%'!AD$500</f>
        <v>0</v>
      </c>
    </row>
    <row r="132" spans="1:28" ht="14.25" thickBot="1" x14ac:dyDescent="0.2">
      <c r="A132" s="1" t="s">
        <v>11</v>
      </c>
      <c r="B132" s="2">
        <f>'[43]&lt;50%'!D$500</f>
        <v>3</v>
      </c>
      <c r="C132" s="2"/>
      <c r="D132" s="2"/>
      <c r="E132" s="2">
        <f>'[43]&lt;50%'!G$500</f>
        <v>0</v>
      </c>
      <c r="F132" s="2">
        <f>'[43]&lt;50%'!H$500</f>
        <v>2</v>
      </c>
      <c r="G132" s="2">
        <f>'[43]&lt;50%'!I$500</f>
        <v>1</v>
      </c>
      <c r="H132" s="2">
        <f>'[43]&lt;50%'!J$500</f>
        <v>0</v>
      </c>
      <c r="I132" s="2">
        <f>'[43]&lt;50%'!K$500</f>
        <v>0</v>
      </c>
      <c r="J132" s="2">
        <f>'[43]&lt;50%'!L$500</f>
        <v>10</v>
      </c>
      <c r="K132" s="2">
        <f>'[43]&lt;50%'!M$500</f>
        <v>8</v>
      </c>
      <c r="L132" s="2">
        <f>'[43]&lt;50%'!N$500</f>
        <v>17</v>
      </c>
      <c r="M132" s="2">
        <f>'[43]&lt;50%'!O$500</f>
        <v>0</v>
      </c>
      <c r="N132" s="2">
        <f>'[43]&lt;50%'!P$500</f>
        <v>0</v>
      </c>
      <c r="O132" s="2">
        <f>'[43]&lt;50%'!Q$500</f>
        <v>0</v>
      </c>
      <c r="P132" s="2"/>
      <c r="Q132" s="2">
        <f>'[43]&lt;50%'!S$500</f>
        <v>0</v>
      </c>
      <c r="R132" s="2">
        <f>'[43]&lt;50%'!T$500</f>
        <v>0</v>
      </c>
      <c r="S132" s="2">
        <f>'[43]&lt;50%'!U$500</f>
        <v>0</v>
      </c>
      <c r="T132" s="2">
        <f>'[43]&lt;50%'!V$500</f>
        <v>0</v>
      </c>
      <c r="U132" s="2">
        <f>'[43]&lt;50%'!W$500</f>
        <v>0</v>
      </c>
      <c r="V132" s="2">
        <f>'[43]&lt;50%'!X$500</f>
        <v>1</v>
      </c>
      <c r="W132" s="2">
        <f>'[43]&lt;50%'!Y$500</f>
        <v>0</v>
      </c>
      <c r="X132" s="2">
        <f>'[43]&lt;50%'!Z$500</f>
        <v>0</v>
      </c>
      <c r="Y132" s="2">
        <f>'[43]&lt;50%'!AA$500</f>
        <v>0</v>
      </c>
      <c r="Z132" s="2"/>
      <c r="AA132" s="2"/>
      <c r="AB132" s="2">
        <f>'[43]&lt;50%'!AD$500</f>
        <v>0</v>
      </c>
    </row>
    <row r="133" spans="1:28" ht="14.25" thickBot="1" x14ac:dyDescent="0.2">
      <c r="A133" s="1" t="s">
        <v>12</v>
      </c>
      <c r="B133" s="2">
        <f>'[44]&lt;50%'!D$500</f>
        <v>0</v>
      </c>
      <c r="C133" s="2"/>
      <c r="D133" s="2"/>
      <c r="E133" s="2">
        <f>'[44]&lt;50%'!G$500</f>
        <v>0</v>
      </c>
      <c r="F133" s="2">
        <f>'[44]&lt;50%'!H$500</f>
        <v>0</v>
      </c>
      <c r="G133" s="2">
        <f>'[44]&lt;50%'!I$500</f>
        <v>0</v>
      </c>
      <c r="H133" s="2">
        <f>'[44]&lt;50%'!J$500</f>
        <v>0</v>
      </c>
      <c r="I133" s="2">
        <f>'[44]&lt;50%'!K$500</f>
        <v>0</v>
      </c>
      <c r="J133" s="2">
        <f>'[44]&lt;50%'!L$500</f>
        <v>0</v>
      </c>
      <c r="K133" s="2">
        <f>'[44]&lt;50%'!M$500</f>
        <v>0</v>
      </c>
      <c r="L133" s="2">
        <f>'[44]&lt;50%'!N$500</f>
        <v>0</v>
      </c>
      <c r="M133" s="2">
        <f>'[44]&lt;50%'!O$500</f>
        <v>0</v>
      </c>
      <c r="N133" s="2">
        <f>'[44]&lt;50%'!P$500</f>
        <v>0</v>
      </c>
      <c r="O133" s="2">
        <f>'[44]&lt;50%'!Q$500</f>
        <v>0</v>
      </c>
      <c r="P133" s="2"/>
      <c r="Q133" s="2">
        <f>'[44]&lt;50%'!S$500</f>
        <v>0</v>
      </c>
      <c r="R133" s="2">
        <f>'[44]&lt;50%'!T$500</f>
        <v>0</v>
      </c>
      <c r="S133" s="2">
        <f>'[44]&lt;50%'!U$500</f>
        <v>0</v>
      </c>
      <c r="T133" s="2">
        <f>'[44]&lt;50%'!V$500</f>
        <v>0</v>
      </c>
      <c r="U133" s="2">
        <f>'[44]&lt;50%'!W$500</f>
        <v>0</v>
      </c>
      <c r="V133" s="2">
        <f>'[44]&lt;50%'!X$500</f>
        <v>0</v>
      </c>
      <c r="W133" s="2">
        <f>'[44]&lt;50%'!Y$500</f>
        <v>0</v>
      </c>
      <c r="X133" s="2">
        <f>'[44]&lt;50%'!Z$500</f>
        <v>0</v>
      </c>
      <c r="Y133" s="2">
        <f>'[44]&lt;50%'!AA$500</f>
        <v>0</v>
      </c>
      <c r="Z133" s="2"/>
      <c r="AA133" s="2"/>
      <c r="AB133" s="2">
        <f>'[44]&lt;50%'!AD$500</f>
        <v>0</v>
      </c>
    </row>
    <row r="134" spans="1:28" ht="14.25" thickBot="1" x14ac:dyDescent="0.2">
      <c r="A134" s="3" t="s">
        <v>0</v>
      </c>
      <c r="B134" s="4">
        <f t="shared" ref="B134" si="29">SUM(B123:B133)</f>
        <v>167</v>
      </c>
      <c r="C134" s="4"/>
      <c r="D134" s="4"/>
      <c r="E134" s="4">
        <f>SUM(E123:E133)</f>
        <v>5</v>
      </c>
      <c r="F134" s="4">
        <f t="shared" ref="F134:O134" si="30">SUM(F123:F133)</f>
        <v>137</v>
      </c>
      <c r="G134" s="4">
        <f t="shared" si="30"/>
        <v>47</v>
      </c>
      <c r="H134" s="4">
        <f t="shared" si="30"/>
        <v>3</v>
      </c>
      <c r="I134" s="4">
        <f t="shared" si="30"/>
        <v>2</v>
      </c>
      <c r="J134" s="4">
        <f t="shared" si="30"/>
        <v>777</v>
      </c>
      <c r="K134" s="4">
        <f t="shared" si="30"/>
        <v>159</v>
      </c>
      <c r="L134" s="4">
        <f t="shared" si="30"/>
        <v>875</v>
      </c>
      <c r="M134" s="4">
        <f t="shared" si="30"/>
        <v>12</v>
      </c>
      <c r="N134" s="4">
        <f t="shared" si="30"/>
        <v>0</v>
      </c>
      <c r="O134" s="4">
        <f t="shared" si="30"/>
        <v>12</v>
      </c>
      <c r="P134" s="4"/>
      <c r="Q134" s="4">
        <f t="shared" ref="Q134:R134" si="31">SUM(Q123:Q133)</f>
        <v>3</v>
      </c>
      <c r="R134" s="4">
        <f t="shared" si="31"/>
        <v>0</v>
      </c>
      <c r="S134" s="4">
        <f t="shared" ref="S134:Y134" si="32">SUM(S123:S133)</f>
        <v>0</v>
      </c>
      <c r="T134" s="4">
        <f t="shared" si="32"/>
        <v>0</v>
      </c>
      <c r="U134" s="4">
        <f t="shared" si="32"/>
        <v>0</v>
      </c>
      <c r="V134" s="4">
        <f t="shared" si="32"/>
        <v>50</v>
      </c>
      <c r="W134" s="4">
        <f t="shared" si="32"/>
        <v>14</v>
      </c>
      <c r="X134" s="4">
        <f t="shared" si="32"/>
        <v>3</v>
      </c>
      <c r="Y134" s="4">
        <f t="shared" si="32"/>
        <v>0</v>
      </c>
      <c r="Z134" s="4"/>
      <c r="AA134" s="4"/>
      <c r="AB134" s="4">
        <f t="shared" ref="AB134" si="33">SUM(AB123:AB133)</f>
        <v>27</v>
      </c>
    </row>
    <row r="141" spans="1:28" ht="27" customHeight="1" x14ac:dyDescent="0.15">
      <c r="A141" s="108" t="s">
        <v>1</v>
      </c>
      <c r="B141" s="109" t="s">
        <v>45</v>
      </c>
      <c r="C141" s="109"/>
      <c r="D141" s="109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82"/>
    </row>
    <row r="142" spans="1:28" ht="27" x14ac:dyDescent="0.15">
      <c r="A142" s="108"/>
      <c r="B142" s="11" t="s">
        <v>13</v>
      </c>
      <c r="C142" s="11"/>
      <c r="D142" s="11"/>
      <c r="E142" s="7" t="s">
        <v>14</v>
      </c>
      <c r="F142" s="7" t="s">
        <v>15</v>
      </c>
      <c r="G142" s="7" t="s">
        <v>16</v>
      </c>
      <c r="H142" s="7" t="s">
        <v>17</v>
      </c>
      <c r="I142" s="7" t="s">
        <v>18</v>
      </c>
      <c r="J142" s="7" t="s">
        <v>20</v>
      </c>
      <c r="K142" s="7" t="s">
        <v>19</v>
      </c>
      <c r="L142" s="7" t="s">
        <v>21</v>
      </c>
      <c r="M142" s="7" t="s">
        <v>22</v>
      </c>
      <c r="N142" s="7" t="s">
        <v>23</v>
      </c>
      <c r="O142" s="7" t="s">
        <v>24</v>
      </c>
      <c r="P142" s="7"/>
      <c r="Q142" s="7" t="s">
        <v>25</v>
      </c>
      <c r="R142" s="7" t="s">
        <v>26</v>
      </c>
      <c r="S142" s="7" t="s">
        <v>133</v>
      </c>
      <c r="T142" s="73" t="s">
        <v>118</v>
      </c>
      <c r="U142" s="73" t="s">
        <v>119</v>
      </c>
      <c r="V142" s="73" t="s">
        <v>121</v>
      </c>
      <c r="W142" s="73" t="s">
        <v>122</v>
      </c>
      <c r="X142" s="73" t="s">
        <v>123</v>
      </c>
      <c r="Y142" s="73" t="s">
        <v>124</v>
      </c>
      <c r="AB142" s="90" t="s">
        <v>149</v>
      </c>
    </row>
    <row r="143" spans="1:28" ht="14.25" thickBot="1" x14ac:dyDescent="0.2">
      <c r="A143" s="1" t="s">
        <v>2</v>
      </c>
      <c r="B143" s="2">
        <f>B3+B23+B43+B63+B83+B103+B123</f>
        <v>0</v>
      </c>
      <c r="C143" s="2"/>
      <c r="D143" s="2"/>
      <c r="E143" s="2">
        <f t="shared" ref="E143:R153" si="34">E3+E23+E43+E63+E83+E103+E123</f>
        <v>0</v>
      </c>
      <c r="F143" s="2">
        <f t="shared" si="34"/>
        <v>0</v>
      </c>
      <c r="G143" s="2">
        <f t="shared" si="34"/>
        <v>0</v>
      </c>
      <c r="H143" s="2">
        <f t="shared" si="34"/>
        <v>0</v>
      </c>
      <c r="I143" s="2">
        <f t="shared" si="34"/>
        <v>0</v>
      </c>
      <c r="J143" s="2">
        <f t="shared" si="34"/>
        <v>0</v>
      </c>
      <c r="K143" s="2">
        <f t="shared" si="34"/>
        <v>0</v>
      </c>
      <c r="L143" s="2">
        <f t="shared" si="34"/>
        <v>0</v>
      </c>
      <c r="M143" s="2">
        <f t="shared" si="34"/>
        <v>0</v>
      </c>
      <c r="N143" s="2">
        <f t="shared" si="34"/>
        <v>0</v>
      </c>
      <c r="O143" s="2">
        <f t="shared" si="34"/>
        <v>0</v>
      </c>
      <c r="P143" s="2"/>
      <c r="Q143" s="2">
        <f t="shared" si="34"/>
        <v>0</v>
      </c>
      <c r="R143" s="2">
        <f t="shared" si="34"/>
        <v>0</v>
      </c>
      <c r="S143" s="2">
        <f t="shared" ref="S143:Y143" si="35">S3+S23+S43+S63+S83+S103+S123</f>
        <v>0</v>
      </c>
      <c r="T143" s="2">
        <f t="shared" si="35"/>
        <v>0</v>
      </c>
      <c r="U143" s="2">
        <f t="shared" si="35"/>
        <v>0</v>
      </c>
      <c r="V143" s="2">
        <f t="shared" si="35"/>
        <v>0</v>
      </c>
      <c r="W143" s="2">
        <f t="shared" si="35"/>
        <v>0</v>
      </c>
      <c r="X143" s="2">
        <f t="shared" si="35"/>
        <v>0</v>
      </c>
      <c r="Y143" s="2">
        <f t="shared" si="35"/>
        <v>0</v>
      </c>
      <c r="Z143" s="2"/>
      <c r="AA143" s="2"/>
      <c r="AB143" s="2">
        <f t="shared" ref="AB143" si="36">AB3+AB23+AB43+AB63+AB83+AB103+AB123</f>
        <v>0</v>
      </c>
    </row>
    <row r="144" spans="1:28" ht="14.25" thickBot="1" x14ac:dyDescent="0.2">
      <c r="A144" s="1" t="s">
        <v>3</v>
      </c>
      <c r="B144" s="2">
        <f t="shared" ref="B144:B153" si="37">B4+B24+B44+B64+B84+B104+B124</f>
        <v>90</v>
      </c>
      <c r="C144" s="2"/>
      <c r="D144" s="2"/>
      <c r="E144" s="2">
        <f t="shared" si="34"/>
        <v>15</v>
      </c>
      <c r="F144" s="2">
        <f t="shared" si="34"/>
        <v>76</v>
      </c>
      <c r="G144" s="2">
        <f t="shared" si="34"/>
        <v>15</v>
      </c>
      <c r="H144" s="2">
        <f t="shared" si="34"/>
        <v>8</v>
      </c>
      <c r="I144" s="2">
        <f t="shared" si="34"/>
        <v>7</v>
      </c>
      <c r="J144" s="2">
        <f t="shared" si="34"/>
        <v>241</v>
      </c>
      <c r="K144" s="2">
        <f t="shared" si="34"/>
        <v>17</v>
      </c>
      <c r="L144" s="2">
        <f t="shared" si="34"/>
        <v>191</v>
      </c>
      <c r="M144" s="2">
        <f t="shared" si="34"/>
        <v>48</v>
      </c>
      <c r="N144" s="2">
        <f t="shared" si="34"/>
        <v>6</v>
      </c>
      <c r="O144" s="2">
        <f t="shared" si="34"/>
        <v>8</v>
      </c>
      <c r="P144" s="2"/>
      <c r="Q144" s="2">
        <f t="shared" si="34"/>
        <v>2</v>
      </c>
      <c r="R144" s="2">
        <f t="shared" si="34"/>
        <v>4</v>
      </c>
      <c r="S144" s="2">
        <f t="shared" ref="S144:Y144" si="38">S4+S24+S44+S64+S84+S104+S124</f>
        <v>4</v>
      </c>
      <c r="T144" s="2">
        <f t="shared" si="38"/>
        <v>0</v>
      </c>
      <c r="U144" s="2">
        <f t="shared" si="38"/>
        <v>0</v>
      </c>
      <c r="V144" s="2">
        <f t="shared" si="38"/>
        <v>11</v>
      </c>
      <c r="W144" s="2">
        <f t="shared" si="38"/>
        <v>10</v>
      </c>
      <c r="X144" s="2">
        <f t="shared" si="38"/>
        <v>4</v>
      </c>
      <c r="Y144" s="2">
        <f t="shared" si="38"/>
        <v>4</v>
      </c>
      <c r="Z144" s="2"/>
      <c r="AA144" s="2"/>
      <c r="AB144" s="2">
        <f t="shared" ref="AB144" si="39">AB4+AB24+AB44+AB64+AB84+AB104+AB124</f>
        <v>118</v>
      </c>
    </row>
    <row r="145" spans="1:28" ht="14.25" thickBot="1" x14ac:dyDescent="0.2">
      <c r="A145" s="1" t="s">
        <v>4</v>
      </c>
      <c r="B145" s="2">
        <f t="shared" si="37"/>
        <v>0</v>
      </c>
      <c r="C145" s="2"/>
      <c r="D145" s="2"/>
      <c r="E145" s="2">
        <f t="shared" si="34"/>
        <v>0</v>
      </c>
      <c r="F145" s="2">
        <f t="shared" si="34"/>
        <v>0</v>
      </c>
      <c r="G145" s="2">
        <f t="shared" si="34"/>
        <v>0</v>
      </c>
      <c r="H145" s="2">
        <f t="shared" si="34"/>
        <v>0</v>
      </c>
      <c r="I145" s="2">
        <f t="shared" si="34"/>
        <v>0</v>
      </c>
      <c r="J145" s="2">
        <f t="shared" si="34"/>
        <v>0</v>
      </c>
      <c r="K145" s="2">
        <f t="shared" si="34"/>
        <v>0</v>
      </c>
      <c r="L145" s="2">
        <f t="shared" si="34"/>
        <v>0</v>
      </c>
      <c r="M145" s="2">
        <f t="shared" si="34"/>
        <v>0</v>
      </c>
      <c r="N145" s="2">
        <f t="shared" si="34"/>
        <v>0</v>
      </c>
      <c r="O145" s="2">
        <f t="shared" si="34"/>
        <v>0</v>
      </c>
      <c r="P145" s="2"/>
      <c r="Q145" s="2">
        <f t="shared" si="34"/>
        <v>0</v>
      </c>
      <c r="R145" s="2">
        <f t="shared" si="34"/>
        <v>0</v>
      </c>
      <c r="S145" s="2">
        <f t="shared" ref="S145:Y145" si="40">S5+S25+S45+S65+S85+S105+S125</f>
        <v>0</v>
      </c>
      <c r="T145" s="2">
        <f t="shared" si="40"/>
        <v>0</v>
      </c>
      <c r="U145" s="2">
        <f t="shared" si="40"/>
        <v>0</v>
      </c>
      <c r="V145" s="2">
        <f t="shared" si="40"/>
        <v>0</v>
      </c>
      <c r="W145" s="2">
        <f t="shared" si="40"/>
        <v>0</v>
      </c>
      <c r="X145" s="2">
        <f t="shared" si="40"/>
        <v>0</v>
      </c>
      <c r="Y145" s="2">
        <f t="shared" si="40"/>
        <v>0</v>
      </c>
      <c r="Z145" s="2"/>
      <c r="AA145" s="2"/>
      <c r="AB145" s="2">
        <f t="shared" ref="AB145" si="41">AB5+AB25+AB45+AB65+AB85+AB105+AB125</f>
        <v>0</v>
      </c>
    </row>
    <row r="146" spans="1:28" ht="14.25" thickBot="1" x14ac:dyDescent="0.2">
      <c r="A146" s="1" t="s">
        <v>5</v>
      </c>
      <c r="B146" s="2">
        <f t="shared" si="37"/>
        <v>390</v>
      </c>
      <c r="C146" s="2"/>
      <c r="D146" s="2"/>
      <c r="E146" s="2">
        <f t="shared" si="34"/>
        <v>188</v>
      </c>
      <c r="F146" s="2">
        <f t="shared" si="34"/>
        <v>157</v>
      </c>
      <c r="G146" s="2">
        <f t="shared" si="34"/>
        <v>249</v>
      </c>
      <c r="H146" s="2">
        <f t="shared" si="34"/>
        <v>54</v>
      </c>
      <c r="I146" s="2">
        <f t="shared" si="34"/>
        <v>135</v>
      </c>
      <c r="J146" s="2">
        <f t="shared" si="34"/>
        <v>673</v>
      </c>
      <c r="K146" s="2">
        <f t="shared" si="34"/>
        <v>402</v>
      </c>
      <c r="L146" s="2">
        <f t="shared" si="34"/>
        <v>515</v>
      </c>
      <c r="M146" s="2">
        <f t="shared" si="34"/>
        <v>316</v>
      </c>
      <c r="N146" s="2">
        <f t="shared" si="34"/>
        <v>191</v>
      </c>
      <c r="O146" s="2">
        <f t="shared" si="34"/>
        <v>41</v>
      </c>
      <c r="P146" s="2"/>
      <c r="Q146" s="2">
        <f t="shared" si="34"/>
        <v>2</v>
      </c>
      <c r="R146" s="2">
        <f t="shared" si="34"/>
        <v>10</v>
      </c>
      <c r="S146" s="2">
        <f t="shared" ref="S146:Y146" si="42">S6+S26+S46+S66+S86+S106+S126</f>
        <v>10</v>
      </c>
      <c r="T146" s="2">
        <f t="shared" si="42"/>
        <v>0</v>
      </c>
      <c r="U146" s="2">
        <f t="shared" si="42"/>
        <v>0</v>
      </c>
      <c r="V146" s="2">
        <f t="shared" si="42"/>
        <v>237</v>
      </c>
      <c r="W146" s="2">
        <f t="shared" si="42"/>
        <v>182</v>
      </c>
      <c r="X146" s="2">
        <f t="shared" si="42"/>
        <v>142</v>
      </c>
      <c r="Y146" s="2">
        <f t="shared" si="42"/>
        <v>112</v>
      </c>
      <c r="Z146" s="2"/>
      <c r="AA146" s="2"/>
      <c r="AB146" s="2">
        <f t="shared" ref="AB146" si="43">AB6+AB26+AB46+AB66+AB86+AB106+AB126</f>
        <v>7305</v>
      </c>
    </row>
    <row r="147" spans="1:28" ht="14.25" thickBot="1" x14ac:dyDescent="0.2">
      <c r="A147" s="1" t="s">
        <v>6</v>
      </c>
      <c r="B147" s="2">
        <f t="shared" si="37"/>
        <v>11</v>
      </c>
      <c r="C147" s="2"/>
      <c r="D147" s="2"/>
      <c r="E147" s="2">
        <f t="shared" si="34"/>
        <v>0</v>
      </c>
      <c r="F147" s="2">
        <f t="shared" si="34"/>
        <v>10</v>
      </c>
      <c r="G147" s="2">
        <f t="shared" si="34"/>
        <v>1</v>
      </c>
      <c r="H147" s="2">
        <f t="shared" si="34"/>
        <v>0</v>
      </c>
      <c r="I147" s="2">
        <f t="shared" si="34"/>
        <v>0</v>
      </c>
      <c r="J147" s="2">
        <f t="shared" si="34"/>
        <v>38</v>
      </c>
      <c r="K147" s="2">
        <f t="shared" si="34"/>
        <v>2</v>
      </c>
      <c r="L147" s="2">
        <f t="shared" si="34"/>
        <v>39</v>
      </c>
      <c r="M147" s="2">
        <f t="shared" si="34"/>
        <v>0</v>
      </c>
      <c r="N147" s="2">
        <f t="shared" si="34"/>
        <v>0</v>
      </c>
      <c r="O147" s="2">
        <f t="shared" si="34"/>
        <v>0</v>
      </c>
      <c r="P147" s="2"/>
      <c r="Q147" s="2">
        <f t="shared" si="34"/>
        <v>0</v>
      </c>
      <c r="R147" s="2">
        <f t="shared" si="34"/>
        <v>0</v>
      </c>
      <c r="S147" s="2">
        <f t="shared" ref="S147:Y147" si="44">S7+S27+S47+S67+S87+S107+S127</f>
        <v>0</v>
      </c>
      <c r="T147" s="2">
        <f t="shared" si="44"/>
        <v>0</v>
      </c>
      <c r="U147" s="2">
        <f t="shared" si="44"/>
        <v>0</v>
      </c>
      <c r="V147" s="2">
        <f t="shared" si="44"/>
        <v>5</v>
      </c>
      <c r="W147" s="2">
        <f t="shared" si="44"/>
        <v>0</v>
      </c>
      <c r="X147" s="2">
        <f t="shared" si="44"/>
        <v>0</v>
      </c>
      <c r="Y147" s="2">
        <f t="shared" si="44"/>
        <v>0</v>
      </c>
      <c r="Z147" s="2"/>
      <c r="AA147" s="2"/>
      <c r="AB147" s="2">
        <f t="shared" ref="AB147" si="45">AB7+AB27+AB47+AB67+AB87+AB107+AB127</f>
        <v>0</v>
      </c>
    </row>
    <row r="148" spans="1:28" ht="14.25" thickBot="1" x14ac:dyDescent="0.2">
      <c r="A148" s="1" t="s">
        <v>7</v>
      </c>
      <c r="B148" s="2">
        <f t="shared" si="37"/>
        <v>138</v>
      </c>
      <c r="C148" s="2"/>
      <c r="D148" s="2"/>
      <c r="E148" s="2">
        <f t="shared" si="34"/>
        <v>47</v>
      </c>
      <c r="F148" s="2">
        <f t="shared" si="34"/>
        <v>77</v>
      </c>
      <c r="G148" s="2">
        <f t="shared" si="34"/>
        <v>66</v>
      </c>
      <c r="H148" s="2">
        <f t="shared" si="34"/>
        <v>39</v>
      </c>
      <c r="I148" s="2">
        <f t="shared" si="34"/>
        <v>11</v>
      </c>
      <c r="J148" s="2">
        <f t="shared" si="34"/>
        <v>753</v>
      </c>
      <c r="K148" s="2">
        <f t="shared" si="34"/>
        <v>172</v>
      </c>
      <c r="L148" s="2">
        <f t="shared" si="34"/>
        <v>407</v>
      </c>
      <c r="M148" s="2">
        <f t="shared" si="34"/>
        <v>573</v>
      </c>
      <c r="N148" s="2">
        <f t="shared" si="34"/>
        <v>15</v>
      </c>
      <c r="O148" s="2">
        <f t="shared" si="34"/>
        <v>87</v>
      </c>
      <c r="P148" s="2"/>
      <c r="Q148" s="2">
        <f t="shared" si="34"/>
        <v>0</v>
      </c>
      <c r="R148" s="2">
        <f t="shared" si="34"/>
        <v>2</v>
      </c>
      <c r="S148" s="2">
        <f t="shared" ref="S148:Y148" si="46">S8+S28+S48+S68+S88+S108+S128</f>
        <v>3</v>
      </c>
      <c r="T148" s="2">
        <f t="shared" si="46"/>
        <v>0</v>
      </c>
      <c r="U148" s="2">
        <f t="shared" si="46"/>
        <v>0</v>
      </c>
      <c r="V148" s="2">
        <f t="shared" si="46"/>
        <v>80</v>
      </c>
      <c r="W148" s="2">
        <f t="shared" si="46"/>
        <v>47</v>
      </c>
      <c r="X148" s="2">
        <f t="shared" si="46"/>
        <v>35</v>
      </c>
      <c r="Y148" s="2">
        <f t="shared" si="46"/>
        <v>3</v>
      </c>
      <c r="Z148" s="2"/>
      <c r="AA148" s="2"/>
      <c r="AB148" s="2">
        <f t="shared" ref="AB148" si="47">AB8+AB28+AB48+AB68+AB88+AB108+AB128</f>
        <v>1033</v>
      </c>
    </row>
    <row r="149" spans="1:28" ht="14.25" thickBot="1" x14ac:dyDescent="0.2">
      <c r="A149" s="1" t="s">
        <v>8</v>
      </c>
      <c r="B149" s="2">
        <f t="shared" si="37"/>
        <v>206</v>
      </c>
      <c r="C149" s="2"/>
      <c r="D149" s="2"/>
      <c r="E149" s="2">
        <f t="shared" si="34"/>
        <v>34</v>
      </c>
      <c r="F149" s="2">
        <f t="shared" si="34"/>
        <v>119</v>
      </c>
      <c r="G149" s="2">
        <f t="shared" si="34"/>
        <v>94</v>
      </c>
      <c r="H149" s="2">
        <f t="shared" si="34"/>
        <v>25</v>
      </c>
      <c r="I149" s="2">
        <f t="shared" si="34"/>
        <v>10</v>
      </c>
      <c r="J149" s="2">
        <f t="shared" si="34"/>
        <v>306</v>
      </c>
      <c r="K149" s="2">
        <f t="shared" si="34"/>
        <v>215</v>
      </c>
      <c r="L149" s="2">
        <f t="shared" si="34"/>
        <v>440</v>
      </c>
      <c r="M149" s="2">
        <f t="shared" si="34"/>
        <v>60</v>
      </c>
      <c r="N149" s="2">
        <f t="shared" si="34"/>
        <v>9</v>
      </c>
      <c r="O149" s="2">
        <f t="shared" si="34"/>
        <v>26</v>
      </c>
      <c r="P149" s="2"/>
      <c r="Q149" s="2">
        <f t="shared" si="34"/>
        <v>3</v>
      </c>
      <c r="R149" s="2">
        <f t="shared" si="34"/>
        <v>18</v>
      </c>
      <c r="S149" s="2">
        <f t="shared" ref="S149:Y149" si="48">S9+S29+S49+S69+S89+S109+S129</f>
        <v>18</v>
      </c>
      <c r="T149" s="2">
        <f t="shared" si="48"/>
        <v>0</v>
      </c>
      <c r="U149" s="2">
        <f t="shared" si="48"/>
        <v>0</v>
      </c>
      <c r="V149" s="2">
        <f t="shared" si="48"/>
        <v>109</v>
      </c>
      <c r="W149" s="2">
        <f t="shared" si="48"/>
        <v>20</v>
      </c>
      <c r="X149" s="2">
        <f t="shared" si="48"/>
        <v>21</v>
      </c>
      <c r="Y149" s="2">
        <f t="shared" si="48"/>
        <v>6</v>
      </c>
      <c r="Z149" s="2"/>
      <c r="AA149" s="2"/>
      <c r="AB149" s="2">
        <f t="shared" ref="AB149" si="49">AB9+AB29+AB49+AB69+AB89+AB109+AB129</f>
        <v>706</v>
      </c>
    </row>
    <row r="150" spans="1:28" ht="14.25" thickBot="1" x14ac:dyDescent="0.2">
      <c r="A150" s="1" t="s">
        <v>9</v>
      </c>
      <c r="B150" s="2">
        <f t="shared" si="37"/>
        <v>230</v>
      </c>
      <c r="C150" s="2"/>
      <c r="D150" s="2"/>
      <c r="E150" s="2">
        <f t="shared" si="34"/>
        <v>54</v>
      </c>
      <c r="F150" s="2">
        <f t="shared" si="34"/>
        <v>152</v>
      </c>
      <c r="G150" s="2">
        <f t="shared" si="34"/>
        <v>83</v>
      </c>
      <c r="H150" s="2">
        <f t="shared" si="34"/>
        <v>26</v>
      </c>
      <c r="I150" s="2">
        <f t="shared" si="34"/>
        <v>29</v>
      </c>
      <c r="J150" s="2">
        <f t="shared" si="34"/>
        <v>268</v>
      </c>
      <c r="K150" s="2">
        <f t="shared" si="34"/>
        <v>184</v>
      </c>
      <c r="L150" s="2">
        <f t="shared" si="34"/>
        <v>269</v>
      </c>
      <c r="M150" s="2">
        <f t="shared" si="34"/>
        <v>57</v>
      </c>
      <c r="N150" s="2">
        <f t="shared" si="34"/>
        <v>77</v>
      </c>
      <c r="O150" s="2">
        <f t="shared" si="34"/>
        <v>5</v>
      </c>
      <c r="P150" s="2"/>
      <c r="Q150" s="2">
        <f t="shared" si="34"/>
        <v>1</v>
      </c>
      <c r="R150" s="2">
        <f t="shared" si="34"/>
        <v>1</v>
      </c>
      <c r="S150" s="2">
        <f t="shared" ref="S150:Y150" si="50">S10+S30+S50+S70+S90+S110+S130</f>
        <v>1</v>
      </c>
      <c r="T150" s="2">
        <f t="shared" si="50"/>
        <v>1</v>
      </c>
      <c r="U150" s="2">
        <f t="shared" si="50"/>
        <v>0</v>
      </c>
      <c r="V150" s="2">
        <f t="shared" si="50"/>
        <v>68</v>
      </c>
      <c r="W150" s="2">
        <f t="shared" si="50"/>
        <v>32</v>
      </c>
      <c r="X150" s="2">
        <f t="shared" si="50"/>
        <v>12</v>
      </c>
      <c r="Y150" s="2">
        <f t="shared" si="50"/>
        <v>3</v>
      </c>
      <c r="Z150" s="2"/>
      <c r="AA150" s="2"/>
      <c r="AB150" s="2">
        <f t="shared" ref="AB150" si="51">AB10+AB30+AB50+AB70+AB90+AB110+AB130</f>
        <v>719</v>
      </c>
    </row>
    <row r="151" spans="1:28" ht="14.25" thickBot="1" x14ac:dyDescent="0.2">
      <c r="A151" s="1" t="s">
        <v>10</v>
      </c>
      <c r="B151" s="2">
        <f t="shared" si="37"/>
        <v>0</v>
      </c>
      <c r="C151" s="2"/>
      <c r="D151" s="2"/>
      <c r="E151" s="2">
        <f t="shared" si="34"/>
        <v>0</v>
      </c>
      <c r="F151" s="2">
        <f t="shared" si="34"/>
        <v>0</v>
      </c>
      <c r="G151" s="2">
        <f t="shared" si="34"/>
        <v>0</v>
      </c>
      <c r="H151" s="2">
        <f t="shared" si="34"/>
        <v>0</v>
      </c>
      <c r="I151" s="2">
        <f t="shared" si="34"/>
        <v>0</v>
      </c>
      <c r="J151" s="2">
        <f t="shared" si="34"/>
        <v>0</v>
      </c>
      <c r="K151" s="2">
        <f t="shared" si="34"/>
        <v>0</v>
      </c>
      <c r="L151" s="2">
        <f t="shared" si="34"/>
        <v>0</v>
      </c>
      <c r="M151" s="2">
        <f t="shared" si="34"/>
        <v>0</v>
      </c>
      <c r="N151" s="2">
        <f t="shared" si="34"/>
        <v>0</v>
      </c>
      <c r="O151" s="2">
        <f t="shared" si="34"/>
        <v>0</v>
      </c>
      <c r="P151" s="2"/>
      <c r="Q151" s="2">
        <f t="shared" si="34"/>
        <v>0</v>
      </c>
      <c r="R151" s="2">
        <f t="shared" si="34"/>
        <v>0</v>
      </c>
      <c r="S151" s="2">
        <f t="shared" ref="S151:Y151" si="52">S11+S31+S51+S71+S91+S111+S131</f>
        <v>0</v>
      </c>
      <c r="T151" s="2">
        <f t="shared" si="52"/>
        <v>0</v>
      </c>
      <c r="U151" s="2">
        <f t="shared" si="52"/>
        <v>0</v>
      </c>
      <c r="V151" s="2">
        <f t="shared" si="52"/>
        <v>0</v>
      </c>
      <c r="W151" s="2">
        <f t="shared" si="52"/>
        <v>0</v>
      </c>
      <c r="X151" s="2">
        <f t="shared" si="52"/>
        <v>0</v>
      </c>
      <c r="Y151" s="2">
        <f t="shared" si="52"/>
        <v>0</v>
      </c>
      <c r="Z151" s="2"/>
      <c r="AA151" s="2"/>
      <c r="AB151" s="2">
        <f t="shared" ref="AB151" si="53">AB11+AB31+AB51+AB71+AB91+AB111+AB131</f>
        <v>0</v>
      </c>
    </row>
    <row r="152" spans="1:28" ht="14.25" thickBot="1" x14ac:dyDescent="0.2">
      <c r="A152" s="1" t="s">
        <v>11</v>
      </c>
      <c r="B152" s="2">
        <f t="shared" si="37"/>
        <v>54</v>
      </c>
      <c r="C152" s="2"/>
      <c r="D152" s="2"/>
      <c r="E152" s="2">
        <f t="shared" si="34"/>
        <v>13</v>
      </c>
      <c r="F152" s="2">
        <f t="shared" si="34"/>
        <v>25</v>
      </c>
      <c r="G152" s="2">
        <f t="shared" si="34"/>
        <v>29</v>
      </c>
      <c r="H152" s="2">
        <f t="shared" si="34"/>
        <v>11</v>
      </c>
      <c r="I152" s="2">
        <f t="shared" si="34"/>
        <v>2</v>
      </c>
      <c r="J152" s="2">
        <f t="shared" si="34"/>
        <v>64</v>
      </c>
      <c r="K152" s="2">
        <f t="shared" si="34"/>
        <v>47</v>
      </c>
      <c r="L152" s="2">
        <f t="shared" si="34"/>
        <v>60</v>
      </c>
      <c r="M152" s="2">
        <f t="shared" si="34"/>
        <v>38</v>
      </c>
      <c r="N152" s="2">
        <f t="shared" si="34"/>
        <v>10</v>
      </c>
      <c r="O152" s="2">
        <f t="shared" si="34"/>
        <v>5</v>
      </c>
      <c r="P152" s="2"/>
      <c r="Q152" s="2">
        <f t="shared" si="34"/>
        <v>0</v>
      </c>
      <c r="R152" s="2">
        <f t="shared" si="34"/>
        <v>2</v>
      </c>
      <c r="S152" s="2">
        <f t="shared" ref="S152:Y152" si="54">S12+S32+S52+S72+S92+S112+S132</f>
        <v>2</v>
      </c>
      <c r="T152" s="2">
        <f t="shared" si="54"/>
        <v>0</v>
      </c>
      <c r="U152" s="2">
        <f t="shared" si="54"/>
        <v>0</v>
      </c>
      <c r="V152" s="2">
        <f t="shared" si="54"/>
        <v>34</v>
      </c>
      <c r="W152" s="2">
        <f t="shared" si="54"/>
        <v>21</v>
      </c>
      <c r="X152" s="2">
        <f t="shared" si="54"/>
        <v>6</v>
      </c>
      <c r="Y152" s="2">
        <f t="shared" si="54"/>
        <v>1</v>
      </c>
      <c r="Z152" s="2"/>
      <c r="AA152" s="2"/>
      <c r="AB152" s="2">
        <f t="shared" ref="AB152" si="55">AB12+AB32+AB52+AB72+AB92+AB112+AB132</f>
        <v>318</v>
      </c>
    </row>
    <row r="153" spans="1:28" ht="14.25" thickBot="1" x14ac:dyDescent="0.2">
      <c r="A153" s="1" t="s">
        <v>12</v>
      </c>
      <c r="B153" s="2">
        <f t="shared" si="37"/>
        <v>0</v>
      </c>
      <c r="C153" s="2"/>
      <c r="D153" s="2"/>
      <c r="E153" s="2">
        <f t="shared" si="34"/>
        <v>0</v>
      </c>
      <c r="F153" s="2">
        <f t="shared" si="34"/>
        <v>0</v>
      </c>
      <c r="G153" s="2">
        <f t="shared" si="34"/>
        <v>0</v>
      </c>
      <c r="H153" s="2">
        <f t="shared" si="34"/>
        <v>0</v>
      </c>
      <c r="I153" s="2">
        <f t="shared" si="34"/>
        <v>0</v>
      </c>
      <c r="J153" s="2">
        <f t="shared" si="34"/>
        <v>0</v>
      </c>
      <c r="K153" s="2">
        <f t="shared" si="34"/>
        <v>0</v>
      </c>
      <c r="L153" s="2">
        <f t="shared" si="34"/>
        <v>0</v>
      </c>
      <c r="M153" s="2">
        <f t="shared" si="34"/>
        <v>0</v>
      </c>
      <c r="N153" s="2">
        <f t="shared" si="34"/>
        <v>0</v>
      </c>
      <c r="O153" s="2">
        <f t="shared" si="34"/>
        <v>0</v>
      </c>
      <c r="P153" s="2"/>
      <c r="Q153" s="2">
        <f t="shared" si="34"/>
        <v>0</v>
      </c>
      <c r="R153" s="2">
        <f t="shared" si="34"/>
        <v>0</v>
      </c>
      <c r="S153" s="2">
        <f t="shared" ref="S153:Y153" si="56">S13+S33+S53+S73+S93+S113+S133</f>
        <v>0</v>
      </c>
      <c r="T153" s="2">
        <f t="shared" si="56"/>
        <v>0</v>
      </c>
      <c r="U153" s="2">
        <f t="shared" si="56"/>
        <v>0</v>
      </c>
      <c r="V153" s="2">
        <f t="shared" si="56"/>
        <v>0</v>
      </c>
      <c r="W153" s="2">
        <f t="shared" si="56"/>
        <v>0</v>
      </c>
      <c r="X153" s="2">
        <f t="shared" si="56"/>
        <v>0</v>
      </c>
      <c r="Y153" s="2">
        <f t="shared" si="56"/>
        <v>0</v>
      </c>
      <c r="Z153" s="2"/>
      <c r="AA153" s="2"/>
      <c r="AB153" s="2">
        <f t="shared" ref="AB153" si="57">AB13+AB33+AB53+AB73+AB93+AB113+AB133</f>
        <v>0</v>
      </c>
    </row>
    <row r="154" spans="1:28" ht="14.25" thickBot="1" x14ac:dyDescent="0.2">
      <c r="A154" s="3" t="s">
        <v>0</v>
      </c>
      <c r="B154" s="4">
        <f t="shared" ref="B154" si="58">SUM(B143:B153)</f>
        <v>1119</v>
      </c>
      <c r="C154" s="4"/>
      <c r="D154" s="4"/>
      <c r="E154" s="4">
        <f>SUM(E143:E153)</f>
        <v>351</v>
      </c>
      <c r="F154" s="4">
        <f t="shared" ref="F154:O154" si="59">SUM(F143:F153)</f>
        <v>616</v>
      </c>
      <c r="G154" s="4">
        <f t="shared" si="59"/>
        <v>537</v>
      </c>
      <c r="H154" s="4">
        <f t="shared" si="59"/>
        <v>163</v>
      </c>
      <c r="I154" s="4">
        <f t="shared" si="59"/>
        <v>194</v>
      </c>
      <c r="J154" s="4">
        <f t="shared" si="59"/>
        <v>2343</v>
      </c>
      <c r="K154" s="4">
        <f t="shared" si="59"/>
        <v>1039</v>
      </c>
      <c r="L154" s="4">
        <f t="shared" si="59"/>
        <v>1921</v>
      </c>
      <c r="M154" s="4">
        <f t="shared" si="59"/>
        <v>1092</v>
      </c>
      <c r="N154" s="4">
        <f t="shared" si="59"/>
        <v>308</v>
      </c>
      <c r="O154" s="4">
        <f t="shared" si="59"/>
        <v>172</v>
      </c>
      <c r="P154" s="4"/>
      <c r="Q154" s="4">
        <f t="shared" ref="Q154:R154" si="60">SUM(Q143:Q153)</f>
        <v>8</v>
      </c>
      <c r="R154" s="4">
        <f t="shared" si="60"/>
        <v>37</v>
      </c>
      <c r="S154" s="4">
        <f t="shared" ref="S154:Y154" si="61">SUM(S143:S153)</f>
        <v>38</v>
      </c>
      <c r="T154" s="4">
        <f t="shared" si="61"/>
        <v>1</v>
      </c>
      <c r="U154" s="4">
        <f t="shared" si="61"/>
        <v>0</v>
      </c>
      <c r="V154" s="4">
        <f t="shared" si="61"/>
        <v>544</v>
      </c>
      <c r="W154" s="4">
        <f t="shared" si="61"/>
        <v>312</v>
      </c>
      <c r="X154" s="4">
        <f t="shared" si="61"/>
        <v>220</v>
      </c>
      <c r="Y154" s="4">
        <f t="shared" si="61"/>
        <v>129</v>
      </c>
      <c r="Z154" s="4"/>
      <c r="AA154" s="4"/>
      <c r="AB154" s="4">
        <f t="shared" ref="AB154" si="62">SUM(AB143:AB153)</f>
        <v>10199</v>
      </c>
    </row>
    <row r="161" spans="1:21" x14ac:dyDescent="0.15">
      <c r="A161" s="108" t="s">
        <v>1</v>
      </c>
      <c r="B161" s="118" t="s">
        <v>104</v>
      </c>
      <c r="C161" s="119"/>
      <c r="D161" s="119"/>
      <c r="E161" s="120"/>
      <c r="F161" s="52"/>
      <c r="G161" s="121" t="s">
        <v>105</v>
      </c>
      <c r="H161" s="121"/>
      <c r="I161" s="121"/>
      <c r="J161" s="121"/>
      <c r="K161" s="121"/>
      <c r="L161" s="121"/>
      <c r="M161" s="64"/>
      <c r="N161" s="64"/>
      <c r="O161" s="64"/>
      <c r="P161" s="64"/>
      <c r="Q161" s="64"/>
      <c r="R161" s="64"/>
      <c r="S161" s="64"/>
      <c r="T161" s="65"/>
      <c r="U161" s="65"/>
    </row>
    <row r="162" spans="1:21" x14ac:dyDescent="0.15">
      <c r="A162" s="108"/>
      <c r="B162" s="51">
        <v>1</v>
      </c>
      <c r="C162" s="51">
        <v>0.9</v>
      </c>
      <c r="D162" s="51">
        <v>0.8</v>
      </c>
      <c r="E162" s="63">
        <v>0.7</v>
      </c>
      <c r="F162" s="7"/>
      <c r="G162" s="57" t="s">
        <v>87</v>
      </c>
      <c r="H162" s="57" t="s">
        <v>88</v>
      </c>
      <c r="I162" s="57" t="s">
        <v>89</v>
      </c>
      <c r="J162" s="57" t="s">
        <v>90</v>
      </c>
      <c r="K162" s="57" t="s">
        <v>91</v>
      </c>
      <c r="L162" s="57" t="s">
        <v>92</v>
      </c>
      <c r="M162" s="55"/>
      <c r="N162" s="55" t="s">
        <v>93</v>
      </c>
      <c r="O162" s="122" t="str">
        <f>share!O162</f>
        <v>Different semantics</v>
      </c>
      <c r="P162" s="122"/>
      <c r="Q162" s="122"/>
      <c r="R162" s="122"/>
      <c r="S162" s="122"/>
      <c r="T162" s="122"/>
      <c r="U162" s="122"/>
    </row>
    <row r="163" spans="1:21" ht="14.25" thickBot="1" x14ac:dyDescent="0.2">
      <c r="A163" s="1" t="s">
        <v>2</v>
      </c>
      <c r="B163" s="2">
        <f>B3-E3</f>
        <v>0</v>
      </c>
      <c r="C163" s="2">
        <f>B23-E23</f>
        <v>0</v>
      </c>
      <c r="D163" s="2">
        <f>B43-E43</f>
        <v>0</v>
      </c>
      <c r="E163" s="2">
        <f>B63-E63</f>
        <v>0</v>
      </c>
      <c r="F163" s="2"/>
      <c r="G163" s="62"/>
      <c r="H163" s="62"/>
      <c r="I163" s="62"/>
      <c r="J163" s="62"/>
      <c r="K163" s="62"/>
      <c r="L163" s="62"/>
      <c r="N163" s="53" t="s">
        <v>94</v>
      </c>
      <c r="O163" s="122" t="str">
        <f>share!O163</f>
        <v>ID/Label as data</v>
      </c>
      <c r="P163" s="122"/>
      <c r="Q163" s="122"/>
      <c r="R163" s="122"/>
      <c r="S163" s="122"/>
      <c r="T163" s="122"/>
      <c r="U163" s="122"/>
    </row>
    <row r="164" spans="1:21" ht="14.25" thickBot="1" x14ac:dyDescent="0.2">
      <c r="A164" s="1" t="s">
        <v>3</v>
      </c>
      <c r="B164" s="2">
        <f t="shared" ref="B164:B173" si="63">B4-E4</f>
        <v>0</v>
      </c>
      <c r="C164" s="2">
        <f t="shared" ref="C164:C173" si="64">B24-E24</f>
        <v>8</v>
      </c>
      <c r="D164" s="2">
        <f t="shared" ref="D164:D173" si="65">B44-E44</f>
        <v>3</v>
      </c>
      <c r="E164" s="2">
        <f t="shared" ref="E164:E173" si="66">B64-E64</f>
        <v>1</v>
      </c>
      <c r="F164" s="2"/>
      <c r="G164" s="62">
        <v>12</v>
      </c>
      <c r="H164" s="62"/>
      <c r="I164" s="62"/>
      <c r="J164" s="62"/>
      <c r="K164" s="62"/>
      <c r="L164" s="62"/>
      <c r="N164" s="53" t="s">
        <v>95</v>
      </c>
      <c r="O164" s="122" t="str">
        <f>share!O164</f>
        <v>Identfied as row/columnb-based cells (Empty cells, others)</v>
      </c>
      <c r="P164" s="122"/>
      <c r="Q164" s="122"/>
      <c r="R164" s="122"/>
      <c r="S164" s="122"/>
      <c r="T164" s="122"/>
      <c r="U164" s="122"/>
    </row>
    <row r="165" spans="1:21" ht="14.25" thickBot="1" x14ac:dyDescent="0.2">
      <c r="A165" s="1" t="s">
        <v>4</v>
      </c>
      <c r="B165" s="2">
        <f t="shared" si="63"/>
        <v>0</v>
      </c>
      <c r="C165" s="2">
        <f t="shared" si="64"/>
        <v>0</v>
      </c>
      <c r="D165" s="2">
        <f t="shared" si="65"/>
        <v>0</v>
      </c>
      <c r="E165" s="2">
        <f t="shared" si="66"/>
        <v>0</v>
      </c>
      <c r="F165" s="2"/>
      <c r="G165" s="62"/>
      <c r="H165" s="62"/>
      <c r="I165" s="62"/>
      <c r="J165" s="62"/>
      <c r="K165" s="62"/>
      <c r="L165" s="62"/>
      <c r="N165" s="53" t="s">
        <v>96</v>
      </c>
      <c r="O165" s="122">
        <f>share!O165</f>
        <v>0</v>
      </c>
      <c r="P165" s="122"/>
      <c r="Q165" s="122"/>
      <c r="R165" s="122"/>
      <c r="S165" s="122"/>
      <c r="T165" s="122"/>
      <c r="U165" s="122"/>
    </row>
    <row r="166" spans="1:21" ht="14.25" thickBot="1" x14ac:dyDescent="0.2">
      <c r="A166" s="1" t="s">
        <v>5</v>
      </c>
      <c r="B166" s="2">
        <f t="shared" si="63"/>
        <v>13</v>
      </c>
      <c r="C166" s="2">
        <f t="shared" si="64"/>
        <v>2</v>
      </c>
      <c r="D166" s="2">
        <f t="shared" si="65"/>
        <v>1</v>
      </c>
      <c r="E166" s="2">
        <f t="shared" si="66"/>
        <v>8</v>
      </c>
      <c r="F166" s="2"/>
      <c r="G166" s="62">
        <v>12</v>
      </c>
      <c r="H166" s="62"/>
      <c r="I166" s="62">
        <v>12</v>
      </c>
      <c r="J166" s="62"/>
      <c r="K166" s="62"/>
      <c r="L166" s="62"/>
      <c r="N166" s="53" t="s">
        <v>97</v>
      </c>
      <c r="O166" s="122">
        <f>share!O166</f>
        <v>0</v>
      </c>
      <c r="P166" s="122"/>
      <c r="Q166" s="122"/>
      <c r="R166" s="122"/>
      <c r="S166" s="122"/>
      <c r="T166" s="122"/>
      <c r="U166" s="122"/>
    </row>
    <row r="167" spans="1:21" ht="14.25" thickBot="1" x14ac:dyDescent="0.2">
      <c r="A167" s="1" t="s">
        <v>6</v>
      </c>
      <c r="B167" s="2">
        <f t="shared" si="63"/>
        <v>0</v>
      </c>
      <c r="C167" s="2">
        <f t="shared" si="64"/>
        <v>1</v>
      </c>
      <c r="D167" s="2">
        <f t="shared" si="65"/>
        <v>0</v>
      </c>
      <c r="E167" s="2">
        <f t="shared" si="66"/>
        <v>1</v>
      </c>
      <c r="F167" s="2"/>
      <c r="G167" s="62">
        <v>2</v>
      </c>
      <c r="H167" s="62"/>
      <c r="I167" s="62"/>
      <c r="J167" s="62"/>
      <c r="K167" s="62"/>
      <c r="L167" s="62"/>
      <c r="N167" s="53" t="s">
        <v>98</v>
      </c>
      <c r="O167" s="122">
        <f>share!O167</f>
        <v>0</v>
      </c>
      <c r="P167" s="122"/>
      <c r="Q167" s="122"/>
      <c r="R167" s="122"/>
      <c r="S167" s="122"/>
      <c r="T167" s="122"/>
      <c r="U167" s="122"/>
    </row>
    <row r="168" spans="1:21" ht="14.25" thickBot="1" x14ac:dyDescent="0.2">
      <c r="A168" s="1" t="s">
        <v>7</v>
      </c>
      <c r="B168" s="2">
        <f t="shared" si="63"/>
        <v>2</v>
      </c>
      <c r="C168" s="2">
        <f t="shared" si="64"/>
        <v>0</v>
      </c>
      <c r="D168" s="2">
        <f t="shared" si="65"/>
        <v>0</v>
      </c>
      <c r="E168" s="2">
        <f t="shared" si="66"/>
        <v>0</v>
      </c>
      <c r="F168" s="2"/>
      <c r="G168" s="62">
        <v>2</v>
      </c>
      <c r="H168" s="62"/>
      <c r="I168" s="62"/>
      <c r="J168" s="62"/>
      <c r="K168" s="62"/>
      <c r="L168" s="62"/>
    </row>
    <row r="169" spans="1:21" ht="14.25" thickBot="1" x14ac:dyDescent="0.2">
      <c r="A169" s="1" t="s">
        <v>8</v>
      </c>
      <c r="B169" s="2">
        <f t="shared" si="63"/>
        <v>7</v>
      </c>
      <c r="C169" s="2">
        <f t="shared" si="64"/>
        <v>11</v>
      </c>
      <c r="D169" s="2">
        <f t="shared" si="65"/>
        <v>13</v>
      </c>
      <c r="E169" s="2">
        <f t="shared" si="66"/>
        <v>6</v>
      </c>
      <c r="F169" s="2"/>
      <c r="G169" s="62">
        <v>29</v>
      </c>
      <c r="H169" s="62">
        <v>7</v>
      </c>
      <c r="I169" s="62">
        <v>1</v>
      </c>
      <c r="J169" s="62"/>
      <c r="K169" s="62"/>
      <c r="L169" s="62"/>
    </row>
    <row r="170" spans="1:21" ht="14.25" thickBot="1" x14ac:dyDescent="0.2">
      <c r="A170" s="1" t="s">
        <v>9</v>
      </c>
      <c r="B170" s="2">
        <f t="shared" si="63"/>
        <v>20</v>
      </c>
      <c r="C170" s="2">
        <f t="shared" si="64"/>
        <v>2</v>
      </c>
      <c r="D170" s="2">
        <f t="shared" si="65"/>
        <v>4</v>
      </c>
      <c r="E170" s="2">
        <f t="shared" si="66"/>
        <v>0</v>
      </c>
      <c r="F170" s="2"/>
      <c r="G170" s="62">
        <v>16</v>
      </c>
      <c r="H170" s="62"/>
      <c r="I170" s="62">
        <v>9</v>
      </c>
      <c r="J170" s="62"/>
      <c r="K170" s="62"/>
      <c r="L170" s="62"/>
    </row>
    <row r="171" spans="1:21" ht="14.25" thickBot="1" x14ac:dyDescent="0.2">
      <c r="A171" s="1" t="s">
        <v>10</v>
      </c>
      <c r="B171" s="2">
        <f t="shared" si="63"/>
        <v>0</v>
      </c>
      <c r="C171" s="2">
        <f t="shared" si="64"/>
        <v>0</v>
      </c>
      <c r="D171" s="2">
        <f t="shared" si="65"/>
        <v>0</v>
      </c>
      <c r="E171" s="2">
        <f t="shared" si="66"/>
        <v>0</v>
      </c>
      <c r="F171" s="2"/>
      <c r="G171" s="62"/>
      <c r="H171" s="62"/>
      <c r="I171" s="62"/>
      <c r="J171" s="62"/>
      <c r="K171" s="62"/>
      <c r="L171" s="62"/>
    </row>
    <row r="172" spans="1:21" ht="14.25" thickBot="1" x14ac:dyDescent="0.2">
      <c r="A172" s="1" t="s">
        <v>11</v>
      </c>
      <c r="B172" s="2">
        <f t="shared" si="63"/>
        <v>4</v>
      </c>
      <c r="C172" s="2">
        <f t="shared" si="64"/>
        <v>0</v>
      </c>
      <c r="D172" s="2">
        <f t="shared" si="65"/>
        <v>0</v>
      </c>
      <c r="E172" s="2">
        <f t="shared" si="66"/>
        <v>0</v>
      </c>
      <c r="F172" s="2"/>
      <c r="G172" s="62">
        <v>4</v>
      </c>
      <c r="H172" s="62"/>
      <c r="I172" s="62"/>
      <c r="J172" s="62"/>
      <c r="K172" s="62"/>
      <c r="L172" s="62"/>
    </row>
    <row r="173" spans="1:21" ht="14.25" thickBot="1" x14ac:dyDescent="0.2">
      <c r="A173" s="1" t="s">
        <v>12</v>
      </c>
      <c r="B173" s="2">
        <f t="shared" si="63"/>
        <v>0</v>
      </c>
      <c r="C173" s="2">
        <f t="shared" si="64"/>
        <v>0</v>
      </c>
      <c r="D173" s="2">
        <f t="shared" si="65"/>
        <v>0</v>
      </c>
      <c r="E173" s="2">
        <f t="shared" si="66"/>
        <v>0</v>
      </c>
      <c r="F173" s="2"/>
      <c r="G173" s="62"/>
      <c r="H173" s="62"/>
      <c r="I173" s="62"/>
      <c r="J173" s="62"/>
      <c r="K173" s="62"/>
      <c r="L173" s="62"/>
    </row>
    <row r="174" spans="1:21" ht="14.25" thickBot="1" x14ac:dyDescent="0.2">
      <c r="A174" s="3" t="s">
        <v>0</v>
      </c>
      <c r="B174" s="4">
        <f t="shared" ref="B174:E174" si="67">SUM(B163:B173)</f>
        <v>46</v>
      </c>
      <c r="C174" s="4">
        <f t="shared" si="67"/>
        <v>24</v>
      </c>
      <c r="D174" s="4">
        <f t="shared" si="67"/>
        <v>21</v>
      </c>
      <c r="E174" s="4">
        <f t="shared" si="67"/>
        <v>16</v>
      </c>
      <c r="F174" s="4"/>
      <c r="G174" s="29">
        <f t="shared" ref="G174:L174" si="68">SUM(G163:G173)</f>
        <v>77</v>
      </c>
      <c r="H174" s="29">
        <f t="shared" si="68"/>
        <v>7</v>
      </c>
      <c r="I174" s="29">
        <f t="shared" si="68"/>
        <v>22</v>
      </c>
      <c r="J174" s="29">
        <f t="shared" si="68"/>
        <v>0</v>
      </c>
      <c r="K174" s="29">
        <f t="shared" si="68"/>
        <v>0</v>
      </c>
      <c r="L174" s="29">
        <f t="shared" si="68"/>
        <v>0</v>
      </c>
    </row>
    <row r="175" spans="1:21" x14ac:dyDescent="0.15">
      <c r="E175" s="10">
        <f>SUM(B174:E174)</f>
        <v>107</v>
      </c>
      <c r="L175" s="10">
        <f>SUM(G174:L174)</f>
        <v>106</v>
      </c>
    </row>
    <row r="181" spans="1:27" ht="15" customHeight="1" x14ac:dyDescent="0.15">
      <c r="A181" s="108" t="s">
        <v>1</v>
      </c>
      <c r="B181" s="109" t="s">
        <v>108</v>
      </c>
      <c r="C181" s="109"/>
      <c r="D181" s="109"/>
      <c r="E181" s="109"/>
      <c r="F181" s="109"/>
      <c r="G181" s="109"/>
      <c r="H181" s="109"/>
      <c r="J181" s="123" t="s">
        <v>105</v>
      </c>
      <c r="K181" s="124"/>
      <c r="L181" s="124"/>
      <c r="M181" s="124"/>
      <c r="N181" s="124"/>
      <c r="O181" s="125"/>
      <c r="P181" s="64"/>
      <c r="Q181" s="64"/>
      <c r="R181" s="64"/>
      <c r="S181" s="64"/>
      <c r="T181" s="64"/>
      <c r="U181" s="64"/>
      <c r="Y181" s="64"/>
      <c r="Z181" s="65"/>
      <c r="AA181" s="65"/>
    </row>
    <row r="182" spans="1:27" x14ac:dyDescent="0.15">
      <c r="A182" s="108"/>
      <c r="B182" s="67">
        <v>1</v>
      </c>
      <c r="C182" s="67">
        <v>0.9</v>
      </c>
      <c r="D182" s="67">
        <v>0.8</v>
      </c>
      <c r="E182" s="68">
        <v>0.7</v>
      </c>
      <c r="F182" s="63">
        <v>0.6</v>
      </c>
      <c r="G182" s="69">
        <v>0.5</v>
      </c>
      <c r="H182" s="70" t="s">
        <v>109</v>
      </c>
      <c r="J182" s="57" t="s">
        <v>87</v>
      </c>
      <c r="K182" s="57" t="s">
        <v>88</v>
      </c>
      <c r="L182" s="57" t="s">
        <v>89</v>
      </c>
      <c r="M182" s="57" t="s">
        <v>90</v>
      </c>
      <c r="N182" s="57" t="s">
        <v>91</v>
      </c>
      <c r="O182" s="57" t="s">
        <v>92</v>
      </c>
      <c r="P182" s="55"/>
      <c r="Q182" s="55" t="s">
        <v>93</v>
      </c>
      <c r="R182" s="122" t="str">
        <f>share!R182</f>
        <v>No Enough inputs</v>
      </c>
      <c r="S182" s="122"/>
      <c r="T182" s="122"/>
      <c r="U182" s="122"/>
      <c r="V182" s="122"/>
      <c r="W182" s="122"/>
      <c r="X182" s="122"/>
      <c r="Y182" s="122"/>
      <c r="Z182" s="66"/>
      <c r="AA182" s="66"/>
    </row>
    <row r="183" spans="1:27" ht="14.25" thickBot="1" x14ac:dyDescent="0.2">
      <c r="A183" s="1" t="s">
        <v>2</v>
      </c>
      <c r="B183" s="2">
        <f>$Q3</f>
        <v>0</v>
      </c>
      <c r="C183" s="2">
        <f>$Q23</f>
        <v>0</v>
      </c>
      <c r="D183" s="2">
        <f>$Q43</f>
        <v>0</v>
      </c>
      <c r="E183" s="2">
        <f>$Q63</f>
        <v>0</v>
      </c>
      <c r="F183" s="2">
        <f>$Q83</f>
        <v>0</v>
      </c>
      <c r="G183" s="2">
        <f>$Q103</f>
        <v>0</v>
      </c>
      <c r="H183" s="2">
        <f>$Q123</f>
        <v>0</v>
      </c>
      <c r="J183" s="62"/>
      <c r="K183" s="62"/>
      <c r="L183" s="62"/>
      <c r="M183" s="62"/>
      <c r="N183" s="62"/>
      <c r="O183" s="62"/>
      <c r="Q183" s="53" t="s">
        <v>94</v>
      </c>
      <c r="R183" s="122" t="str">
        <f>share!R183</f>
        <v>Too many faults, and correct cell are rare</v>
      </c>
      <c r="S183" s="122"/>
      <c r="T183" s="122"/>
      <c r="U183" s="122"/>
      <c r="V183" s="122"/>
      <c r="W183" s="122"/>
      <c r="X183" s="122"/>
      <c r="Y183" s="122"/>
      <c r="Z183" s="66"/>
      <c r="AA183" s="66"/>
    </row>
    <row r="184" spans="1:27" ht="14.25" thickBot="1" x14ac:dyDescent="0.2">
      <c r="A184" s="1" t="s">
        <v>3</v>
      </c>
      <c r="B184" s="2">
        <f t="shared" ref="B184:B193" si="69">$Q4</f>
        <v>0</v>
      </c>
      <c r="C184" s="2">
        <f t="shared" ref="C184:C193" si="70">$Q24</f>
        <v>0</v>
      </c>
      <c r="D184" s="2">
        <f t="shared" ref="D184:D193" si="71">$Q44</f>
        <v>0</v>
      </c>
      <c r="E184" s="2">
        <f t="shared" ref="E184:E193" si="72">$Q64</f>
        <v>0</v>
      </c>
      <c r="F184" s="2">
        <f t="shared" ref="F184:F193" si="73">$Q84</f>
        <v>1</v>
      </c>
      <c r="G184" s="2">
        <f t="shared" ref="G184:G193" si="74">$Q104</f>
        <v>0</v>
      </c>
      <c r="H184" s="2">
        <f t="shared" ref="H184:H193" si="75">$Q124</f>
        <v>1</v>
      </c>
      <c r="J184" s="62">
        <v>2</v>
      </c>
      <c r="K184" s="62"/>
      <c r="L184" s="62"/>
      <c r="M184" s="62"/>
      <c r="N184" s="62"/>
      <c r="O184" s="62"/>
      <c r="Q184" s="53" t="s">
        <v>95</v>
      </c>
      <c r="R184" s="122" t="str">
        <f>share!R184</f>
        <v>Weir Structure</v>
      </c>
      <c r="S184" s="122"/>
      <c r="T184" s="122"/>
      <c r="U184" s="122"/>
      <c r="V184" s="122"/>
      <c r="W184" s="122"/>
      <c r="X184" s="122"/>
      <c r="Y184" s="122"/>
      <c r="Z184" s="66"/>
      <c r="AA184" s="66"/>
    </row>
    <row r="185" spans="1:27" ht="14.25" thickBot="1" x14ac:dyDescent="0.2">
      <c r="A185" s="1" t="s">
        <v>4</v>
      </c>
      <c r="B185" s="2">
        <f t="shared" si="69"/>
        <v>0</v>
      </c>
      <c r="C185" s="2">
        <f t="shared" si="70"/>
        <v>0</v>
      </c>
      <c r="D185" s="2">
        <f t="shared" si="71"/>
        <v>0</v>
      </c>
      <c r="E185" s="2">
        <f t="shared" si="72"/>
        <v>0</v>
      </c>
      <c r="F185" s="2">
        <f t="shared" si="73"/>
        <v>0</v>
      </c>
      <c r="G185" s="2">
        <f t="shared" si="74"/>
        <v>0</v>
      </c>
      <c r="H185" s="2">
        <f t="shared" si="75"/>
        <v>0</v>
      </c>
      <c r="J185" s="62"/>
      <c r="K185" s="62"/>
      <c r="L185" s="62"/>
      <c r="M185" s="62"/>
      <c r="N185" s="62"/>
      <c r="O185" s="62"/>
      <c r="Q185" s="53" t="s">
        <v>96</v>
      </c>
      <c r="R185" s="122" t="str">
        <f>share!R185</f>
        <v>Complicated semantics (No good components. Or can't recover)</v>
      </c>
      <c r="S185" s="122"/>
      <c r="T185" s="122"/>
      <c r="U185" s="122"/>
      <c r="V185" s="122"/>
      <c r="W185" s="122"/>
      <c r="X185" s="122"/>
      <c r="Y185" s="122"/>
      <c r="Z185" s="66"/>
      <c r="AA185" s="66"/>
    </row>
    <row r="186" spans="1:27" ht="14.25" thickBot="1" x14ac:dyDescent="0.2">
      <c r="A186" s="1" t="s">
        <v>5</v>
      </c>
      <c r="B186" s="2">
        <f t="shared" si="69"/>
        <v>0</v>
      </c>
      <c r="C186" s="2">
        <f t="shared" si="70"/>
        <v>0</v>
      </c>
      <c r="D186" s="2">
        <f t="shared" si="71"/>
        <v>0</v>
      </c>
      <c r="E186" s="2">
        <f t="shared" si="72"/>
        <v>0</v>
      </c>
      <c r="F186" s="2">
        <f t="shared" si="73"/>
        <v>0</v>
      </c>
      <c r="G186" s="2">
        <f t="shared" si="74"/>
        <v>0</v>
      </c>
      <c r="H186" s="2">
        <f t="shared" si="75"/>
        <v>2</v>
      </c>
      <c r="J186" s="62">
        <v>1</v>
      </c>
      <c r="K186" s="62"/>
      <c r="L186" s="62">
        <v>1</v>
      </c>
      <c r="M186" s="62"/>
      <c r="N186" s="62"/>
      <c r="O186" s="62"/>
      <c r="Q186" s="53" t="s">
        <v>97</v>
      </c>
      <c r="R186" s="122">
        <f>share!R186</f>
        <v>0</v>
      </c>
      <c r="S186" s="122"/>
      <c r="T186" s="122"/>
      <c r="U186" s="122"/>
      <c r="V186" s="122"/>
      <c r="W186" s="122"/>
      <c r="X186" s="122"/>
      <c r="Y186" s="122"/>
      <c r="Z186" s="66"/>
      <c r="AA186" s="66"/>
    </row>
    <row r="187" spans="1:27" ht="14.25" thickBot="1" x14ac:dyDescent="0.2">
      <c r="A187" s="1" t="s">
        <v>6</v>
      </c>
      <c r="B187" s="2">
        <f t="shared" si="69"/>
        <v>0</v>
      </c>
      <c r="C187" s="2">
        <f t="shared" si="70"/>
        <v>0</v>
      </c>
      <c r="D187" s="2">
        <f t="shared" si="71"/>
        <v>0</v>
      </c>
      <c r="E187" s="2">
        <f t="shared" si="72"/>
        <v>0</v>
      </c>
      <c r="F187" s="2">
        <f t="shared" si="73"/>
        <v>0</v>
      </c>
      <c r="G187" s="2">
        <f t="shared" si="74"/>
        <v>0</v>
      </c>
      <c r="H187" s="2">
        <f t="shared" si="75"/>
        <v>0</v>
      </c>
      <c r="J187" s="62"/>
      <c r="K187" s="62"/>
      <c r="L187" s="62"/>
      <c r="M187" s="62"/>
      <c r="N187" s="62"/>
      <c r="O187" s="62"/>
      <c r="Q187" s="53" t="s">
        <v>98</v>
      </c>
      <c r="R187" s="122">
        <f>share!R187</f>
        <v>0</v>
      </c>
      <c r="S187" s="122"/>
      <c r="T187" s="122"/>
      <c r="U187" s="122"/>
      <c r="V187" s="122"/>
      <c r="W187" s="122"/>
      <c r="X187" s="122"/>
      <c r="Y187" s="122"/>
      <c r="Z187" s="66"/>
      <c r="AA187" s="66"/>
    </row>
    <row r="188" spans="1:27" ht="14.25" thickBot="1" x14ac:dyDescent="0.2">
      <c r="A188" s="1" t="s">
        <v>7</v>
      </c>
      <c r="B188" s="2">
        <f t="shared" si="69"/>
        <v>0</v>
      </c>
      <c r="C188" s="2">
        <f t="shared" si="70"/>
        <v>0</v>
      </c>
      <c r="D188" s="2">
        <f t="shared" si="71"/>
        <v>0</v>
      </c>
      <c r="E188" s="2">
        <f t="shared" si="72"/>
        <v>0</v>
      </c>
      <c r="F188" s="2">
        <f t="shared" si="73"/>
        <v>0</v>
      </c>
      <c r="G188" s="2">
        <f t="shared" si="74"/>
        <v>0</v>
      </c>
      <c r="H188" s="2">
        <f t="shared" si="75"/>
        <v>0</v>
      </c>
      <c r="J188" s="62"/>
      <c r="K188" s="62"/>
      <c r="L188" s="62"/>
      <c r="M188" s="62"/>
      <c r="N188" s="62"/>
      <c r="O188" s="62"/>
    </row>
    <row r="189" spans="1:27" ht="14.25" thickBot="1" x14ac:dyDescent="0.2">
      <c r="A189" s="1" t="s">
        <v>8</v>
      </c>
      <c r="B189" s="2">
        <f t="shared" si="69"/>
        <v>1</v>
      </c>
      <c r="C189" s="2">
        <f t="shared" si="70"/>
        <v>0</v>
      </c>
      <c r="D189" s="2">
        <f t="shared" si="71"/>
        <v>2</v>
      </c>
      <c r="E189" s="2">
        <f t="shared" si="72"/>
        <v>0</v>
      </c>
      <c r="F189" s="2">
        <f t="shared" si="73"/>
        <v>0</v>
      </c>
      <c r="G189" s="2">
        <f t="shared" si="74"/>
        <v>0</v>
      </c>
      <c r="H189" s="2">
        <f t="shared" si="75"/>
        <v>0</v>
      </c>
      <c r="J189" s="62">
        <v>1</v>
      </c>
      <c r="K189" s="62"/>
      <c r="L189" s="62">
        <v>2</v>
      </c>
      <c r="M189" s="62"/>
      <c r="N189" s="62"/>
      <c r="O189" s="62"/>
    </row>
    <row r="190" spans="1:27" ht="14.25" thickBot="1" x14ac:dyDescent="0.2">
      <c r="A190" s="1" t="s">
        <v>9</v>
      </c>
      <c r="B190" s="2">
        <f t="shared" si="69"/>
        <v>1</v>
      </c>
      <c r="C190" s="2">
        <f t="shared" si="70"/>
        <v>0</v>
      </c>
      <c r="D190" s="2">
        <f t="shared" si="71"/>
        <v>0</v>
      </c>
      <c r="E190" s="2">
        <f t="shared" si="72"/>
        <v>0</v>
      </c>
      <c r="F190" s="2">
        <f t="shared" si="73"/>
        <v>0</v>
      </c>
      <c r="G190" s="2">
        <f t="shared" si="74"/>
        <v>0</v>
      </c>
      <c r="H190" s="2">
        <f t="shared" si="75"/>
        <v>0</v>
      </c>
      <c r="J190" s="62">
        <v>1</v>
      </c>
      <c r="K190" s="62"/>
      <c r="L190" s="62"/>
      <c r="M190" s="62"/>
      <c r="N190" s="62"/>
      <c r="O190" s="62"/>
    </row>
    <row r="191" spans="1:27" ht="14.25" thickBot="1" x14ac:dyDescent="0.2">
      <c r="A191" s="1" t="s">
        <v>10</v>
      </c>
      <c r="B191" s="2">
        <f t="shared" si="69"/>
        <v>0</v>
      </c>
      <c r="C191" s="2">
        <f t="shared" si="70"/>
        <v>0</v>
      </c>
      <c r="D191" s="2">
        <f t="shared" si="71"/>
        <v>0</v>
      </c>
      <c r="E191" s="2">
        <f t="shared" si="72"/>
        <v>0</v>
      </c>
      <c r="F191" s="2">
        <f t="shared" si="73"/>
        <v>0</v>
      </c>
      <c r="G191" s="2">
        <f t="shared" si="74"/>
        <v>0</v>
      </c>
      <c r="H191" s="2">
        <f t="shared" si="75"/>
        <v>0</v>
      </c>
      <c r="J191" s="62"/>
      <c r="K191" s="62"/>
      <c r="L191" s="62"/>
      <c r="M191" s="62"/>
      <c r="N191" s="62"/>
      <c r="O191" s="62"/>
    </row>
    <row r="192" spans="1:27" ht="14.25" thickBot="1" x14ac:dyDescent="0.2">
      <c r="A192" s="1" t="s">
        <v>11</v>
      </c>
      <c r="B192" s="2">
        <f t="shared" si="69"/>
        <v>0</v>
      </c>
      <c r="C192" s="2">
        <f t="shared" si="70"/>
        <v>0</v>
      </c>
      <c r="D192" s="2">
        <f t="shared" si="71"/>
        <v>0</v>
      </c>
      <c r="E192" s="2">
        <f t="shared" si="72"/>
        <v>0</v>
      </c>
      <c r="F192" s="2">
        <f t="shared" si="73"/>
        <v>0</v>
      </c>
      <c r="G192" s="2">
        <f t="shared" si="74"/>
        <v>0</v>
      </c>
      <c r="H192" s="2">
        <f t="shared" si="75"/>
        <v>0</v>
      </c>
      <c r="J192" s="62"/>
      <c r="K192" s="62"/>
      <c r="L192" s="62"/>
      <c r="M192" s="62"/>
      <c r="N192" s="62"/>
      <c r="O192" s="62"/>
    </row>
    <row r="193" spans="1:15" ht="14.25" thickBot="1" x14ac:dyDescent="0.2">
      <c r="A193" s="1" t="s">
        <v>12</v>
      </c>
      <c r="B193" s="2">
        <f t="shared" si="69"/>
        <v>0</v>
      </c>
      <c r="C193" s="2">
        <f t="shared" si="70"/>
        <v>0</v>
      </c>
      <c r="D193" s="2">
        <f t="shared" si="71"/>
        <v>0</v>
      </c>
      <c r="E193" s="2">
        <f t="shared" si="72"/>
        <v>0</v>
      </c>
      <c r="F193" s="2">
        <f t="shared" si="73"/>
        <v>0</v>
      </c>
      <c r="G193" s="2">
        <f t="shared" si="74"/>
        <v>0</v>
      </c>
      <c r="H193" s="2">
        <f t="shared" si="75"/>
        <v>0</v>
      </c>
      <c r="J193" s="62"/>
      <c r="K193" s="62"/>
      <c r="L193" s="62"/>
      <c r="M193" s="62"/>
      <c r="N193" s="62"/>
      <c r="O193" s="62"/>
    </row>
    <row r="194" spans="1:15" ht="14.25" thickBot="1" x14ac:dyDescent="0.2">
      <c r="A194" s="3" t="s">
        <v>0</v>
      </c>
      <c r="B194" s="4">
        <f t="shared" ref="B194:H194" si="76">SUM(B183:B193)</f>
        <v>2</v>
      </c>
      <c r="C194" s="4">
        <f t="shared" si="76"/>
        <v>0</v>
      </c>
      <c r="D194" s="4">
        <f t="shared" si="76"/>
        <v>2</v>
      </c>
      <c r="E194" s="59">
        <f t="shared" si="76"/>
        <v>0</v>
      </c>
      <c r="F194" s="59">
        <f t="shared" si="76"/>
        <v>1</v>
      </c>
      <c r="G194" s="59">
        <f t="shared" si="76"/>
        <v>0</v>
      </c>
      <c r="H194" s="59">
        <f t="shared" si="76"/>
        <v>3</v>
      </c>
      <c r="J194" s="29">
        <f t="shared" ref="J194:O194" si="77">SUM(J183:J193)</f>
        <v>5</v>
      </c>
      <c r="K194" s="29">
        <f t="shared" si="77"/>
        <v>0</v>
      </c>
      <c r="L194" s="29">
        <f t="shared" si="77"/>
        <v>3</v>
      </c>
      <c r="M194" s="29">
        <f t="shared" si="77"/>
        <v>0</v>
      </c>
      <c r="N194" s="29">
        <f t="shared" si="77"/>
        <v>0</v>
      </c>
      <c r="O194" s="29">
        <f t="shared" si="77"/>
        <v>0</v>
      </c>
    </row>
    <row r="195" spans="1:15" x14ac:dyDescent="0.15">
      <c r="H195" s="71">
        <f>SUM(B194:H194)</f>
        <v>8</v>
      </c>
      <c r="O195" s="10">
        <f>SUM(J194:O194)</f>
        <v>8</v>
      </c>
    </row>
    <row r="201" spans="1:15" x14ac:dyDescent="0.15">
      <c r="A201" s="108" t="s">
        <v>1</v>
      </c>
      <c r="B201" s="109" t="s">
        <v>120</v>
      </c>
      <c r="C201" s="109"/>
      <c r="D201" s="109"/>
      <c r="E201" s="109"/>
      <c r="F201" s="109"/>
      <c r="G201" s="109"/>
      <c r="H201" s="109"/>
    </row>
    <row r="202" spans="1:15" x14ac:dyDescent="0.15">
      <c r="A202" s="108"/>
      <c r="B202" s="67">
        <v>1</v>
      </c>
      <c r="C202" s="67">
        <v>0.9</v>
      </c>
      <c r="D202" s="67">
        <v>0.8</v>
      </c>
      <c r="E202" s="68">
        <v>0.7</v>
      </c>
      <c r="F202" s="63">
        <v>0.6</v>
      </c>
      <c r="G202" s="69">
        <v>0.5</v>
      </c>
      <c r="H202" s="70" t="s">
        <v>109</v>
      </c>
    </row>
    <row r="203" spans="1:15" ht="14.25" thickBot="1" x14ac:dyDescent="0.2">
      <c r="A203" s="1" t="s">
        <v>2</v>
      </c>
      <c r="B203" s="2">
        <v>0</v>
      </c>
      <c r="C203" s="2">
        <v>0</v>
      </c>
      <c r="D203" s="2">
        <v>0</v>
      </c>
      <c r="E203" s="2">
        <v>0</v>
      </c>
      <c r="F203" s="2">
        <v>0</v>
      </c>
      <c r="G203" s="2">
        <v>0</v>
      </c>
      <c r="H203" s="2">
        <v>0</v>
      </c>
    </row>
    <row r="204" spans="1:15" ht="14.25" thickBot="1" x14ac:dyDescent="0.2">
      <c r="A204" s="1" t="s">
        <v>3</v>
      </c>
      <c r="B204" s="2">
        <v>0</v>
      </c>
      <c r="C204" s="2">
        <v>0</v>
      </c>
      <c r="D204" s="2">
        <v>2</v>
      </c>
      <c r="E204" s="2">
        <v>0</v>
      </c>
      <c r="F204" s="2">
        <v>0</v>
      </c>
      <c r="G204" s="2">
        <v>0</v>
      </c>
      <c r="H204" s="2">
        <v>0</v>
      </c>
    </row>
    <row r="205" spans="1:15" ht="14.25" thickBot="1" x14ac:dyDescent="0.2">
      <c r="A205" s="1" t="s">
        <v>4</v>
      </c>
      <c r="B205" s="2">
        <v>0</v>
      </c>
      <c r="C205" s="2">
        <v>0</v>
      </c>
      <c r="D205" s="2">
        <v>0</v>
      </c>
      <c r="E205" s="2">
        <v>0</v>
      </c>
      <c r="F205" s="2">
        <v>0</v>
      </c>
      <c r="G205" s="2">
        <v>0</v>
      </c>
      <c r="H205" s="2">
        <v>0</v>
      </c>
    </row>
    <row r="206" spans="1:15" ht="14.25" thickBot="1" x14ac:dyDescent="0.2">
      <c r="A206" s="1" t="s">
        <v>5</v>
      </c>
      <c r="B206" s="2">
        <v>112</v>
      </c>
      <c r="C206" s="2">
        <v>0</v>
      </c>
      <c r="D206" s="2">
        <v>0</v>
      </c>
      <c r="E206" s="2">
        <v>0</v>
      </c>
      <c r="F206" s="2">
        <v>0</v>
      </c>
      <c r="G206" s="2">
        <v>0</v>
      </c>
      <c r="H206" s="2">
        <v>0</v>
      </c>
    </row>
    <row r="207" spans="1:15" ht="14.25" thickBot="1" x14ac:dyDescent="0.2">
      <c r="A207" s="1" t="s">
        <v>6</v>
      </c>
      <c r="B207" s="2">
        <v>0</v>
      </c>
      <c r="C207" s="2">
        <v>0</v>
      </c>
      <c r="D207" s="2">
        <v>0</v>
      </c>
      <c r="E207" s="2">
        <v>0</v>
      </c>
      <c r="F207" s="2">
        <v>0</v>
      </c>
      <c r="G207" s="2">
        <v>0</v>
      </c>
      <c r="H207" s="2">
        <v>0</v>
      </c>
    </row>
    <row r="208" spans="1:15" ht="14.25" thickBot="1" x14ac:dyDescent="0.2">
      <c r="A208" s="1" t="s">
        <v>7</v>
      </c>
      <c r="B208" s="2">
        <v>0</v>
      </c>
      <c r="C208" s="2">
        <v>1</v>
      </c>
      <c r="D208" s="2">
        <v>0</v>
      </c>
      <c r="E208" s="2">
        <v>0</v>
      </c>
      <c r="F208" s="2">
        <v>0</v>
      </c>
      <c r="G208" s="2">
        <v>0</v>
      </c>
      <c r="H208" s="2">
        <v>0</v>
      </c>
    </row>
    <row r="209" spans="1:8" ht="14.25" thickBot="1" x14ac:dyDescent="0.2">
      <c r="A209" s="1" t="s">
        <v>8</v>
      </c>
      <c r="B209" s="2">
        <v>0</v>
      </c>
      <c r="C209" s="2">
        <v>0</v>
      </c>
      <c r="D209" s="2">
        <v>0</v>
      </c>
      <c r="E209" s="2">
        <v>0</v>
      </c>
      <c r="F209" s="2">
        <v>0</v>
      </c>
      <c r="G209" s="2">
        <v>0</v>
      </c>
      <c r="H209" s="2">
        <v>0</v>
      </c>
    </row>
    <row r="210" spans="1:8" ht="14.25" thickBot="1" x14ac:dyDescent="0.2">
      <c r="A210" s="1" t="s">
        <v>9</v>
      </c>
      <c r="B210" s="2">
        <v>0</v>
      </c>
      <c r="C210" s="2">
        <v>0</v>
      </c>
      <c r="D210" s="2">
        <v>0</v>
      </c>
      <c r="E210" s="2">
        <v>0</v>
      </c>
      <c r="F210" s="2">
        <v>0</v>
      </c>
      <c r="G210" s="2">
        <v>0</v>
      </c>
      <c r="H210" s="2">
        <v>0</v>
      </c>
    </row>
    <row r="211" spans="1:8" ht="14.25" thickBot="1" x14ac:dyDescent="0.2">
      <c r="A211" s="1" t="s">
        <v>10</v>
      </c>
      <c r="B211" s="2">
        <v>0</v>
      </c>
      <c r="C211" s="2">
        <v>0</v>
      </c>
      <c r="D211" s="2">
        <v>0</v>
      </c>
      <c r="E211" s="2">
        <v>0</v>
      </c>
      <c r="F211" s="2">
        <v>0</v>
      </c>
      <c r="G211" s="2">
        <v>0</v>
      </c>
      <c r="H211" s="2">
        <v>0</v>
      </c>
    </row>
    <row r="212" spans="1:8" ht="14.25" thickBot="1" x14ac:dyDescent="0.2">
      <c r="A212" s="1" t="s">
        <v>11</v>
      </c>
      <c r="B212" s="2">
        <v>0</v>
      </c>
      <c r="C212" s="2">
        <v>0</v>
      </c>
      <c r="D212" s="2">
        <v>0</v>
      </c>
      <c r="E212" s="2">
        <v>0</v>
      </c>
      <c r="F212" s="2">
        <v>0</v>
      </c>
      <c r="G212" s="2">
        <v>0</v>
      </c>
      <c r="H212" s="2">
        <v>0</v>
      </c>
    </row>
    <row r="213" spans="1:8" ht="14.25" thickBot="1" x14ac:dyDescent="0.2">
      <c r="A213" s="1" t="s">
        <v>12</v>
      </c>
      <c r="B213" s="2">
        <v>0</v>
      </c>
      <c r="C213" s="2">
        <v>0</v>
      </c>
      <c r="D213" s="2">
        <v>0</v>
      </c>
      <c r="E213" s="2">
        <v>0</v>
      </c>
      <c r="F213" s="2">
        <v>0</v>
      </c>
      <c r="G213" s="2">
        <v>0</v>
      </c>
      <c r="H213" s="2">
        <v>0</v>
      </c>
    </row>
    <row r="214" spans="1:8" ht="14.25" thickBot="1" x14ac:dyDescent="0.2">
      <c r="A214" s="3" t="s">
        <v>0</v>
      </c>
      <c r="B214" s="4">
        <f t="shared" ref="B214:H214" si="78">SUM(B203:B213)</f>
        <v>112</v>
      </c>
      <c r="C214" s="4">
        <f t="shared" si="78"/>
        <v>1</v>
      </c>
      <c r="D214" s="4">
        <f t="shared" si="78"/>
        <v>2</v>
      </c>
      <c r="E214" s="59">
        <f t="shared" si="78"/>
        <v>0</v>
      </c>
      <c r="F214" s="59">
        <f t="shared" si="78"/>
        <v>0</v>
      </c>
      <c r="G214" s="59">
        <f t="shared" si="78"/>
        <v>0</v>
      </c>
      <c r="H214" s="59">
        <f t="shared" si="78"/>
        <v>0</v>
      </c>
    </row>
    <row r="221" spans="1:8" x14ac:dyDescent="0.15">
      <c r="A221" s="108" t="s">
        <v>1</v>
      </c>
      <c r="B221" s="126" t="s">
        <v>126</v>
      </c>
      <c r="C221" s="126"/>
      <c r="D221" s="109" t="s">
        <v>127</v>
      </c>
      <c r="E221" s="109"/>
    </row>
    <row r="222" spans="1:8" x14ac:dyDescent="0.15">
      <c r="A222" s="108"/>
      <c r="B222" s="77" t="s">
        <v>125</v>
      </c>
      <c r="C222" s="77" t="s">
        <v>129</v>
      </c>
      <c r="D222" s="74" t="s">
        <v>128</v>
      </c>
      <c r="E222" s="74" t="s">
        <v>129</v>
      </c>
    </row>
    <row r="223" spans="1:8" x14ac:dyDescent="0.15">
      <c r="A223" s="75" t="s">
        <v>2</v>
      </c>
      <c r="B223" s="60">
        <f>[34]wca!W$5000</f>
        <v>0</v>
      </c>
      <c r="C223" s="60">
        <f>[34]wca!X$5000</f>
        <v>0</v>
      </c>
      <c r="D223" s="75">
        <f t="shared" ref="D223:D233" si="79">X143</f>
        <v>0</v>
      </c>
      <c r="E223" s="75">
        <f t="shared" ref="E223:E233" si="80">Y143</f>
        <v>0</v>
      </c>
    </row>
    <row r="224" spans="1:8" x14ac:dyDescent="0.15">
      <c r="A224" s="75" t="s">
        <v>3</v>
      </c>
      <c r="B224" s="60">
        <f>[35]wca!W$5000</f>
        <v>261</v>
      </c>
      <c r="C224" s="60">
        <f>[35]wca!X$5000</f>
        <v>222</v>
      </c>
      <c r="D224" s="75">
        <f t="shared" si="79"/>
        <v>4</v>
      </c>
      <c r="E224" s="75">
        <f t="shared" si="80"/>
        <v>4</v>
      </c>
    </row>
    <row r="225" spans="1:5" x14ac:dyDescent="0.15">
      <c r="A225" s="75" t="s">
        <v>4</v>
      </c>
      <c r="B225" s="60">
        <f>[36]wca!W$5000</f>
        <v>0</v>
      </c>
      <c r="C225" s="60">
        <f>[36]wca!X$5000</f>
        <v>0</v>
      </c>
      <c r="D225" s="75">
        <f t="shared" si="79"/>
        <v>0</v>
      </c>
      <c r="E225" s="75">
        <f t="shared" si="80"/>
        <v>0</v>
      </c>
    </row>
    <row r="226" spans="1:5" x14ac:dyDescent="0.15">
      <c r="A226" s="75" t="s">
        <v>5</v>
      </c>
      <c r="B226" s="60">
        <f>[37]wca!W$5000</f>
        <v>657</v>
      </c>
      <c r="C226" s="60">
        <f>[37]wca!X$5000</f>
        <v>159</v>
      </c>
      <c r="D226" s="75">
        <f t="shared" si="79"/>
        <v>142</v>
      </c>
      <c r="E226" s="75">
        <f t="shared" si="80"/>
        <v>112</v>
      </c>
    </row>
    <row r="227" spans="1:5" x14ac:dyDescent="0.15">
      <c r="A227" s="75" t="s">
        <v>6</v>
      </c>
      <c r="B227" s="60">
        <f>[38]wca!W$5000</f>
        <v>0</v>
      </c>
      <c r="C227" s="60">
        <f>[38]wca!X$5000</f>
        <v>0</v>
      </c>
      <c r="D227" s="75">
        <f t="shared" si="79"/>
        <v>0</v>
      </c>
      <c r="E227" s="75">
        <f t="shared" si="80"/>
        <v>0</v>
      </c>
    </row>
    <row r="228" spans="1:5" x14ac:dyDescent="0.15">
      <c r="A228" s="75" t="s">
        <v>7</v>
      </c>
      <c r="B228" s="60">
        <f>[39]wca!W$5000</f>
        <v>358</v>
      </c>
      <c r="C228" s="60">
        <f>[39]wca!X$5000</f>
        <v>59</v>
      </c>
      <c r="D228" s="75">
        <f t="shared" si="79"/>
        <v>35</v>
      </c>
      <c r="E228" s="75">
        <f t="shared" si="80"/>
        <v>3</v>
      </c>
    </row>
    <row r="229" spans="1:5" x14ac:dyDescent="0.15">
      <c r="A229" s="75" t="s">
        <v>8</v>
      </c>
      <c r="B229" s="60">
        <f>[40]wca!W$5000</f>
        <v>326</v>
      </c>
      <c r="C229" s="60">
        <f>[40]wca!X$5000</f>
        <v>22</v>
      </c>
      <c r="D229" s="75">
        <f t="shared" si="79"/>
        <v>21</v>
      </c>
      <c r="E229" s="75">
        <f t="shared" si="80"/>
        <v>6</v>
      </c>
    </row>
    <row r="230" spans="1:5" x14ac:dyDescent="0.15">
      <c r="A230" s="75" t="s">
        <v>9</v>
      </c>
      <c r="B230" s="60">
        <f>[41]wca!W$5000</f>
        <v>231</v>
      </c>
      <c r="C230" s="60">
        <f>[41]wca!X$5000</f>
        <v>49</v>
      </c>
      <c r="D230" s="75">
        <f t="shared" si="79"/>
        <v>12</v>
      </c>
      <c r="E230" s="75">
        <f t="shared" si="80"/>
        <v>3</v>
      </c>
    </row>
    <row r="231" spans="1:5" x14ac:dyDescent="0.15">
      <c r="A231" s="75" t="s">
        <v>10</v>
      </c>
      <c r="B231" s="60">
        <f>[42]wca!W$5000</f>
        <v>0</v>
      </c>
      <c r="C231" s="60">
        <f>[42]wca!X$5000</f>
        <v>0</v>
      </c>
      <c r="D231" s="75">
        <f t="shared" si="79"/>
        <v>0</v>
      </c>
      <c r="E231" s="75">
        <f t="shared" si="80"/>
        <v>0</v>
      </c>
    </row>
    <row r="232" spans="1:5" x14ac:dyDescent="0.15">
      <c r="A232" s="75" t="s">
        <v>11</v>
      </c>
      <c r="B232" s="60">
        <f>[43]wca!W$5000</f>
        <v>169</v>
      </c>
      <c r="C232" s="60">
        <f>[43]wca!X$5000</f>
        <v>18</v>
      </c>
      <c r="D232" s="75">
        <f t="shared" si="79"/>
        <v>6</v>
      </c>
      <c r="E232" s="75">
        <f t="shared" si="80"/>
        <v>1</v>
      </c>
    </row>
    <row r="233" spans="1:5" x14ac:dyDescent="0.15">
      <c r="A233" s="75" t="s">
        <v>12</v>
      </c>
      <c r="B233" s="60">
        <f>[44]wca!W$5000</f>
        <v>0</v>
      </c>
      <c r="C233" s="60">
        <f>[44]wca!X$5000</f>
        <v>0</v>
      </c>
      <c r="D233" s="75">
        <f t="shared" si="79"/>
        <v>0</v>
      </c>
      <c r="E233" s="75">
        <f t="shared" si="80"/>
        <v>0</v>
      </c>
    </row>
    <row r="234" spans="1:5" x14ac:dyDescent="0.15">
      <c r="A234" s="76" t="s">
        <v>0</v>
      </c>
      <c r="B234" s="29">
        <f t="shared" ref="B234:C234" si="81">SUM(B223:B233)</f>
        <v>2002</v>
      </c>
      <c r="C234" s="29">
        <f t="shared" si="81"/>
        <v>529</v>
      </c>
      <c r="D234" s="29">
        <f t="shared" ref="D234:E234" si="82">SUM(D223:D233)</f>
        <v>220</v>
      </c>
      <c r="E234" s="29">
        <f t="shared" si="82"/>
        <v>129</v>
      </c>
    </row>
    <row r="236" spans="1:5" x14ac:dyDescent="0.15">
      <c r="D236" s="93">
        <f>(D234-E234)/(B234-C234+D234-E234)</f>
        <v>5.8184143222506396E-2</v>
      </c>
      <c r="E236" s="93">
        <f>E234/(C234+E234)</f>
        <v>0.196048632218845</v>
      </c>
    </row>
  </sheetData>
  <mergeCells count="39">
    <mergeCell ref="A221:A222"/>
    <mergeCell ref="R184:Y184"/>
    <mergeCell ref="R185:Y185"/>
    <mergeCell ref="R186:Y186"/>
    <mergeCell ref="R187:Y187"/>
    <mergeCell ref="A201:A202"/>
    <mergeCell ref="B201:H201"/>
    <mergeCell ref="B221:C221"/>
    <mergeCell ref="D221:E221"/>
    <mergeCell ref="A181:A182"/>
    <mergeCell ref="B181:H181"/>
    <mergeCell ref="J181:O181"/>
    <mergeCell ref="R182:Y182"/>
    <mergeCell ref="R183:Y183"/>
    <mergeCell ref="O163:U163"/>
    <mergeCell ref="O164:U164"/>
    <mergeCell ref="O165:U165"/>
    <mergeCell ref="O166:U166"/>
    <mergeCell ref="O167:U167"/>
    <mergeCell ref="A101:A102"/>
    <mergeCell ref="B101:R101"/>
    <mergeCell ref="A161:A162"/>
    <mergeCell ref="B161:E161"/>
    <mergeCell ref="G161:L161"/>
    <mergeCell ref="O162:U162"/>
    <mergeCell ref="A141:A142"/>
    <mergeCell ref="B141:R141"/>
    <mergeCell ref="A121:A122"/>
    <mergeCell ref="B121:R121"/>
    <mergeCell ref="A61:A62"/>
    <mergeCell ref="B61:R61"/>
    <mergeCell ref="A81:A82"/>
    <mergeCell ref="B81:R81"/>
    <mergeCell ref="A1:A2"/>
    <mergeCell ref="B1:R1"/>
    <mergeCell ref="A21:A22"/>
    <mergeCell ref="B21:R21"/>
    <mergeCell ref="A41:A42"/>
    <mergeCell ref="B41:R41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AB231"/>
  <sheetViews>
    <sheetView workbookViewId="0">
      <selection activeCell="G208" sqref="G208"/>
    </sheetView>
  </sheetViews>
  <sheetFormatPr defaultRowHeight="13.5" x14ac:dyDescent="0.15"/>
  <cols>
    <col min="8" max="8" width="9.5" customWidth="1"/>
    <col min="21" max="21" width="16.375" customWidth="1"/>
    <col min="25" max="25" width="11.5" customWidth="1"/>
  </cols>
  <sheetData>
    <row r="1" spans="1:28" ht="27" customHeight="1" x14ac:dyDescent="0.15">
      <c r="A1" s="108" t="s">
        <v>1</v>
      </c>
      <c r="B1" s="109">
        <v>1</v>
      </c>
      <c r="C1" s="109"/>
      <c r="D1" s="109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82"/>
    </row>
    <row r="2" spans="1:28" ht="28.5" customHeight="1" x14ac:dyDescent="0.15">
      <c r="A2" s="108"/>
      <c r="B2" s="11" t="s">
        <v>13</v>
      </c>
      <c r="C2" s="11"/>
      <c r="D2" s="11"/>
      <c r="E2" s="7" t="s">
        <v>14</v>
      </c>
      <c r="F2" s="7" t="s">
        <v>15</v>
      </c>
      <c r="G2" s="7" t="s">
        <v>16</v>
      </c>
      <c r="H2" s="7" t="s">
        <v>17</v>
      </c>
      <c r="I2" s="7" t="s">
        <v>18</v>
      </c>
      <c r="J2" s="7" t="s">
        <v>20</v>
      </c>
      <c r="K2" s="7" t="s">
        <v>19</v>
      </c>
      <c r="L2" s="7" t="s">
        <v>21</v>
      </c>
      <c r="M2" s="7" t="s">
        <v>22</v>
      </c>
      <c r="N2" s="7" t="s">
        <v>23</v>
      </c>
      <c r="O2" s="7" t="s">
        <v>24</v>
      </c>
      <c r="P2" s="7"/>
      <c r="Q2" s="7" t="s">
        <v>25</v>
      </c>
      <c r="R2" s="7" t="s">
        <v>26</v>
      </c>
      <c r="S2" s="7" t="s">
        <v>133</v>
      </c>
      <c r="T2" s="73" t="s">
        <v>118</v>
      </c>
      <c r="U2" s="73" t="s">
        <v>119</v>
      </c>
      <c r="V2" s="73" t="s">
        <v>121</v>
      </c>
      <c r="W2" s="73" t="s">
        <v>122</v>
      </c>
      <c r="X2" s="73" t="s">
        <v>123</v>
      </c>
      <c r="Y2" s="73" t="s">
        <v>124</v>
      </c>
      <c r="AB2" s="90" t="s">
        <v>149</v>
      </c>
    </row>
    <row r="3" spans="1:28" ht="14.25" thickBot="1" x14ac:dyDescent="0.2">
      <c r="A3" s="1" t="s">
        <v>2</v>
      </c>
      <c r="B3" s="2">
        <f>'share-same'!B3+'share-diff'!B3</f>
        <v>6</v>
      </c>
      <c r="C3" s="2"/>
      <c r="D3" s="2"/>
      <c r="E3" s="2">
        <f>'share-same'!E3+'share-diff'!E3</f>
        <v>6</v>
      </c>
      <c r="F3" s="2">
        <f>'share-same'!F3+'share-diff'!F3</f>
        <v>3</v>
      </c>
      <c r="G3" s="2">
        <f>'share-same'!G3+'share-diff'!G3</f>
        <v>3</v>
      </c>
      <c r="H3" s="2">
        <f>'share-same'!H3+'share-diff'!H3</f>
        <v>3</v>
      </c>
      <c r="I3" s="2">
        <f>'share-same'!I3+'share-diff'!I3</f>
        <v>3</v>
      </c>
      <c r="J3" s="2">
        <f>'share-same'!J3+'share-diff'!J3</f>
        <v>5</v>
      </c>
      <c r="K3" s="2">
        <f>'share-same'!K3+'share-diff'!K3</f>
        <v>7</v>
      </c>
      <c r="L3" s="2">
        <f>'share-same'!L3+'share-diff'!L3</f>
        <v>0</v>
      </c>
      <c r="M3" s="2">
        <f>'share-same'!M3+'share-diff'!M3</f>
        <v>5</v>
      </c>
      <c r="N3" s="2">
        <f>'share-same'!N3+'share-diff'!N3</f>
        <v>7</v>
      </c>
      <c r="O3" s="2">
        <f>'share-same'!O3+'share-diff'!O3</f>
        <v>0</v>
      </c>
      <c r="P3" s="2"/>
      <c r="Q3" s="2">
        <f>'share-same'!Q3+'share-diff'!Q3</f>
        <v>0</v>
      </c>
      <c r="R3" s="2">
        <f>'share-same'!R3+'share-diff'!R3</f>
        <v>0</v>
      </c>
      <c r="S3" s="2">
        <f>'share-same'!S3+'share-diff'!S3</f>
        <v>0</v>
      </c>
      <c r="T3" s="2">
        <f>'share-same'!T3+'share-diff'!T3</f>
        <v>0</v>
      </c>
      <c r="U3" s="2">
        <f>'share-same'!U3+'share-diff'!U3</f>
        <v>0</v>
      </c>
      <c r="V3" s="2">
        <f>'share-same'!V3+'share-diff'!V3</f>
        <v>0</v>
      </c>
      <c r="W3" s="2">
        <f>'share-same'!W3+'share-diff'!W3</f>
        <v>0</v>
      </c>
      <c r="X3" s="2">
        <f>'share-same'!X3+'share-diff'!X3</f>
        <v>0</v>
      </c>
      <c r="Y3" s="2">
        <f>'share-same'!Y3+'share-diff'!Y3</f>
        <v>0</v>
      </c>
      <c r="Z3" s="2"/>
      <c r="AA3" s="2"/>
      <c r="AB3" s="2">
        <f>'share-same'!AB3+'share-diff'!AB3</f>
        <v>26</v>
      </c>
    </row>
    <row r="4" spans="1:28" ht="14.25" thickBot="1" x14ac:dyDescent="0.2">
      <c r="A4" s="1" t="s">
        <v>3</v>
      </c>
      <c r="B4" s="2">
        <f>'share-same'!B4+'share-diff'!B4</f>
        <v>203</v>
      </c>
      <c r="C4" s="2"/>
      <c r="D4" s="2"/>
      <c r="E4" s="2">
        <f>'share-same'!E4+'share-diff'!E4</f>
        <v>180</v>
      </c>
      <c r="F4" s="2">
        <f>'share-same'!F4+'share-diff'!F4</f>
        <v>130</v>
      </c>
      <c r="G4" s="2">
        <f>'share-same'!G4+'share-diff'!G4</f>
        <v>74</v>
      </c>
      <c r="H4" s="2">
        <f>'share-same'!H4+'share-diff'!H4</f>
        <v>130</v>
      </c>
      <c r="I4" s="2">
        <f>'share-same'!I4+'share-diff'!I4</f>
        <v>51</v>
      </c>
      <c r="J4" s="2">
        <f>'share-same'!J4+'share-diff'!J4</f>
        <v>984</v>
      </c>
      <c r="K4" s="2">
        <f>'share-same'!K4+'share-diff'!K4</f>
        <v>1109</v>
      </c>
      <c r="L4" s="2">
        <f>'share-same'!L4+'share-diff'!L4</f>
        <v>0</v>
      </c>
      <c r="M4" s="2">
        <f>'share-same'!M4+'share-diff'!M4</f>
        <v>984</v>
      </c>
      <c r="N4" s="2">
        <f>'share-same'!N4+'share-diff'!N4</f>
        <v>1065</v>
      </c>
      <c r="O4" s="2">
        <f>'share-same'!O4+'share-diff'!O4</f>
        <v>0</v>
      </c>
      <c r="P4" s="2"/>
      <c r="Q4" s="2">
        <f>'share-same'!Q4+'share-diff'!Q4</f>
        <v>0</v>
      </c>
      <c r="R4" s="2">
        <f>'share-same'!R4+'share-diff'!R4</f>
        <v>32</v>
      </c>
      <c r="S4" s="2">
        <f>'share-same'!S4+'share-diff'!S4</f>
        <v>32</v>
      </c>
      <c r="T4" s="2">
        <f>'share-same'!T4+'share-diff'!T4</f>
        <v>1</v>
      </c>
      <c r="U4" s="2">
        <f>'share-same'!U4+'share-diff'!U4</f>
        <v>0</v>
      </c>
      <c r="V4" s="2">
        <f>'share-same'!V4+'share-diff'!V4</f>
        <v>1</v>
      </c>
      <c r="W4" s="2">
        <f>'share-same'!W4+'share-diff'!W4</f>
        <v>1</v>
      </c>
      <c r="X4" s="2">
        <f>'share-same'!X4+'share-diff'!X4</f>
        <v>1</v>
      </c>
      <c r="Y4" s="2">
        <f>'share-same'!Y4+'share-diff'!Y4</f>
        <v>1</v>
      </c>
      <c r="Z4" s="2"/>
      <c r="AA4" s="2"/>
      <c r="AB4" s="2">
        <f>'share-same'!AB4+'share-diff'!AB4</f>
        <v>7107</v>
      </c>
    </row>
    <row r="5" spans="1:28" ht="14.25" thickBot="1" x14ac:dyDescent="0.2">
      <c r="A5" s="1" t="s">
        <v>4</v>
      </c>
      <c r="B5" s="2">
        <f>'share-same'!B5+'share-diff'!B5</f>
        <v>0</v>
      </c>
      <c r="C5" s="2"/>
      <c r="D5" s="2"/>
      <c r="E5" s="2">
        <f>'share-same'!E5+'share-diff'!E5</f>
        <v>0</v>
      </c>
      <c r="F5" s="2">
        <f>'share-same'!F5+'share-diff'!F5</f>
        <v>0</v>
      </c>
      <c r="G5" s="2">
        <f>'share-same'!G5+'share-diff'!G5</f>
        <v>0</v>
      </c>
      <c r="H5" s="2">
        <f>'share-same'!H5+'share-diff'!H5</f>
        <v>0</v>
      </c>
      <c r="I5" s="2">
        <f>'share-same'!I5+'share-diff'!I5</f>
        <v>0</v>
      </c>
      <c r="J5" s="2">
        <f>'share-same'!J5+'share-diff'!J5</f>
        <v>0</v>
      </c>
      <c r="K5" s="2">
        <f>'share-same'!K5+'share-diff'!K5</f>
        <v>0</v>
      </c>
      <c r="L5" s="2">
        <f>'share-same'!L5+'share-diff'!L5</f>
        <v>0</v>
      </c>
      <c r="M5" s="2">
        <f>'share-same'!M5+'share-diff'!M5</f>
        <v>0</v>
      </c>
      <c r="N5" s="2">
        <f>'share-same'!N5+'share-diff'!N5</f>
        <v>0</v>
      </c>
      <c r="O5" s="2">
        <f>'share-same'!O5+'share-diff'!O5</f>
        <v>0</v>
      </c>
      <c r="P5" s="2"/>
      <c r="Q5" s="2">
        <f>'share-same'!Q5+'share-diff'!Q5</f>
        <v>0</v>
      </c>
      <c r="R5" s="2">
        <f>'share-same'!R5+'share-diff'!R5</f>
        <v>0</v>
      </c>
      <c r="S5" s="2">
        <f>'share-same'!S5+'share-diff'!S5</f>
        <v>0</v>
      </c>
      <c r="T5" s="2">
        <f>'share-same'!T5+'share-diff'!T5</f>
        <v>0</v>
      </c>
      <c r="U5" s="2">
        <f>'share-same'!U5+'share-diff'!U5</f>
        <v>0</v>
      </c>
      <c r="V5" s="2">
        <f>'share-same'!V5+'share-diff'!V5</f>
        <v>0</v>
      </c>
      <c r="W5" s="2">
        <f>'share-same'!W5+'share-diff'!W5</f>
        <v>0</v>
      </c>
      <c r="X5" s="2">
        <f>'share-same'!X5+'share-diff'!X5</f>
        <v>0</v>
      </c>
      <c r="Y5" s="2">
        <f>'share-same'!Y5+'share-diff'!Y5</f>
        <v>0</v>
      </c>
      <c r="Z5" s="2"/>
      <c r="AA5" s="2"/>
      <c r="AB5" s="2">
        <f>'share-same'!AB5+'share-diff'!AB5</f>
        <v>0</v>
      </c>
    </row>
    <row r="6" spans="1:28" ht="14.25" thickBot="1" x14ac:dyDescent="0.2">
      <c r="A6" s="1" t="s">
        <v>5</v>
      </c>
      <c r="B6" s="2">
        <f>'share-same'!B6+'share-diff'!B6</f>
        <v>442</v>
      </c>
      <c r="C6" s="2"/>
      <c r="D6" s="2"/>
      <c r="E6" s="2">
        <f>'share-same'!E6+'share-diff'!E6</f>
        <v>424</v>
      </c>
      <c r="F6" s="2">
        <f>'share-same'!F6+'share-diff'!F6</f>
        <v>216</v>
      </c>
      <c r="G6" s="2">
        <f>'share-same'!G6+'share-diff'!G6</f>
        <v>232</v>
      </c>
      <c r="H6" s="2">
        <f>'share-same'!H6+'share-diff'!H6</f>
        <v>210</v>
      </c>
      <c r="I6" s="2">
        <f>'share-same'!I6+'share-diff'!I6</f>
        <v>219</v>
      </c>
      <c r="J6" s="2">
        <f>'share-same'!J6+'share-diff'!J6</f>
        <v>572</v>
      </c>
      <c r="K6" s="2">
        <f>'share-same'!K6+'share-diff'!K6</f>
        <v>498</v>
      </c>
      <c r="L6" s="2">
        <f>'share-same'!L6+'share-diff'!L6</f>
        <v>0</v>
      </c>
      <c r="M6" s="2">
        <f>'share-same'!M6+'share-diff'!M6</f>
        <v>562</v>
      </c>
      <c r="N6" s="2">
        <f>'share-same'!N6+'share-diff'!N6</f>
        <v>441</v>
      </c>
      <c r="O6" s="2">
        <f>'share-same'!O6+'share-diff'!O6</f>
        <v>0</v>
      </c>
      <c r="P6" s="2"/>
      <c r="Q6" s="2">
        <f>'share-same'!Q6+'share-diff'!Q6</f>
        <v>0</v>
      </c>
      <c r="R6" s="2">
        <f>'share-same'!R6+'share-diff'!R6</f>
        <v>22</v>
      </c>
      <c r="S6" s="2">
        <f>'share-same'!S6+'share-diff'!S6</f>
        <v>22</v>
      </c>
      <c r="T6" s="2">
        <f>'share-same'!T6+'share-diff'!T6</f>
        <v>4</v>
      </c>
      <c r="U6" s="2">
        <f>'share-same'!U6+'share-diff'!U6</f>
        <v>0</v>
      </c>
      <c r="V6" s="2">
        <f>'share-same'!V6+'share-diff'!V6</f>
        <v>129</v>
      </c>
      <c r="W6" s="2">
        <f>'share-same'!W6+'share-diff'!W6</f>
        <v>113</v>
      </c>
      <c r="X6" s="2">
        <f>'share-same'!X6+'share-diff'!X6</f>
        <v>126</v>
      </c>
      <c r="Y6" s="2">
        <f>'share-same'!Y6+'share-diff'!Y6</f>
        <v>112</v>
      </c>
      <c r="Z6" s="2"/>
      <c r="AA6" s="2"/>
      <c r="AB6" s="2">
        <f>'share-same'!AB6+'share-diff'!AB6</f>
        <v>8415</v>
      </c>
    </row>
    <row r="7" spans="1:28" ht="14.25" thickBot="1" x14ac:dyDescent="0.2">
      <c r="A7" s="1" t="s">
        <v>6</v>
      </c>
      <c r="B7" s="2">
        <f>'share-same'!B7+'share-diff'!B7</f>
        <v>4</v>
      </c>
      <c r="C7" s="2"/>
      <c r="D7" s="2"/>
      <c r="E7" s="2">
        <f>'share-same'!E7+'share-diff'!E7</f>
        <v>4</v>
      </c>
      <c r="F7" s="2">
        <f>'share-same'!F7+'share-diff'!F7</f>
        <v>3</v>
      </c>
      <c r="G7" s="2">
        <f>'share-same'!G7+'share-diff'!G7</f>
        <v>1</v>
      </c>
      <c r="H7" s="2">
        <f>'share-same'!H7+'share-diff'!H7</f>
        <v>3</v>
      </c>
      <c r="I7" s="2">
        <f>'share-same'!I7+'share-diff'!I7</f>
        <v>1</v>
      </c>
      <c r="J7" s="2">
        <f>'share-same'!J7+'share-diff'!J7</f>
        <v>3</v>
      </c>
      <c r="K7" s="2">
        <f>'share-same'!K7+'share-diff'!K7</f>
        <v>5</v>
      </c>
      <c r="L7" s="2">
        <f>'share-same'!L7+'share-diff'!L7</f>
        <v>0</v>
      </c>
      <c r="M7" s="2">
        <f>'share-same'!M7+'share-diff'!M7</f>
        <v>3</v>
      </c>
      <c r="N7" s="2">
        <f>'share-same'!N7+'share-diff'!N7</f>
        <v>5</v>
      </c>
      <c r="O7" s="2">
        <f>'share-same'!O7+'share-diff'!O7</f>
        <v>0</v>
      </c>
      <c r="P7" s="2"/>
      <c r="Q7" s="2">
        <f>'share-same'!Q7+'share-diff'!Q7</f>
        <v>0</v>
      </c>
      <c r="R7" s="2">
        <f>'share-same'!R7+'share-diff'!R7</f>
        <v>0</v>
      </c>
      <c r="S7" s="2">
        <f>'share-same'!S7+'share-diff'!S7</f>
        <v>0</v>
      </c>
      <c r="T7" s="2">
        <f>'share-same'!T7+'share-diff'!T7</f>
        <v>0</v>
      </c>
      <c r="U7" s="2">
        <f>'share-same'!U7+'share-diff'!U7</f>
        <v>0</v>
      </c>
      <c r="V7" s="2">
        <f>'share-same'!V7+'share-diff'!V7</f>
        <v>0</v>
      </c>
      <c r="W7" s="2">
        <f>'share-same'!W7+'share-diff'!W7</f>
        <v>0</v>
      </c>
      <c r="X7" s="2">
        <f>'share-same'!X7+'share-diff'!X7</f>
        <v>0</v>
      </c>
      <c r="Y7" s="2">
        <f>'share-same'!Y7+'share-diff'!Y7</f>
        <v>0</v>
      </c>
      <c r="Z7" s="2"/>
      <c r="AA7" s="2"/>
      <c r="AB7" s="2">
        <f>'share-same'!AB7+'share-diff'!AB7</f>
        <v>58</v>
      </c>
    </row>
    <row r="8" spans="1:28" ht="14.25" thickBot="1" x14ac:dyDescent="0.2">
      <c r="A8" s="1" t="s">
        <v>7</v>
      </c>
      <c r="B8" s="2">
        <f>'share-same'!B8+'share-diff'!B8</f>
        <v>193</v>
      </c>
      <c r="C8" s="2"/>
      <c r="D8" s="2"/>
      <c r="E8" s="2">
        <f>'share-same'!E8+'share-diff'!E8</f>
        <v>186</v>
      </c>
      <c r="F8" s="2">
        <f>'share-same'!F8+'share-diff'!F8</f>
        <v>138</v>
      </c>
      <c r="G8" s="2">
        <f>'share-same'!G8+'share-diff'!G8</f>
        <v>60</v>
      </c>
      <c r="H8" s="2">
        <f>'share-same'!H8+'share-diff'!H8</f>
        <v>138</v>
      </c>
      <c r="I8" s="2">
        <f>'share-same'!I8+'share-diff'!I8</f>
        <v>53</v>
      </c>
      <c r="J8" s="2">
        <f>'share-same'!J8+'share-diff'!J8</f>
        <v>403</v>
      </c>
      <c r="K8" s="2">
        <f>'share-same'!K8+'share-diff'!K8</f>
        <v>133</v>
      </c>
      <c r="L8" s="2">
        <f>'share-same'!L8+'share-diff'!L8</f>
        <v>0</v>
      </c>
      <c r="M8" s="2">
        <f>'share-same'!M8+'share-diff'!M8</f>
        <v>403</v>
      </c>
      <c r="N8" s="2">
        <f>'share-same'!N8+'share-diff'!N8</f>
        <v>88</v>
      </c>
      <c r="O8" s="2">
        <f>'share-same'!O8+'share-diff'!O8</f>
        <v>0</v>
      </c>
      <c r="P8" s="2"/>
      <c r="Q8" s="2">
        <f>'share-same'!Q8+'share-diff'!Q8</f>
        <v>4</v>
      </c>
      <c r="R8" s="2">
        <f>'share-same'!R8+'share-diff'!R8</f>
        <v>3</v>
      </c>
      <c r="S8" s="2">
        <f>'share-same'!S8+'share-diff'!S8</f>
        <v>11</v>
      </c>
      <c r="T8" s="2">
        <f>'share-same'!T8+'share-diff'!T8</f>
        <v>10</v>
      </c>
      <c r="U8" s="2">
        <f>'share-same'!U8+'share-diff'!U8</f>
        <v>0</v>
      </c>
      <c r="V8" s="2">
        <f>'share-same'!V8+'share-diff'!V8</f>
        <v>26</v>
      </c>
      <c r="W8" s="2">
        <f>'share-same'!W8+'share-diff'!W8</f>
        <v>2</v>
      </c>
      <c r="X8" s="2">
        <f>'share-same'!X8+'share-diff'!X8</f>
        <v>26</v>
      </c>
      <c r="Y8" s="2">
        <f>'share-same'!Y8+'share-diff'!Y8</f>
        <v>2</v>
      </c>
      <c r="Z8" s="2"/>
      <c r="AA8" s="2"/>
      <c r="AB8" s="2">
        <f>'share-same'!AB8+'share-diff'!AB8</f>
        <v>3180</v>
      </c>
    </row>
    <row r="9" spans="1:28" ht="14.25" thickBot="1" x14ac:dyDescent="0.2">
      <c r="A9" s="1" t="s">
        <v>8</v>
      </c>
      <c r="B9" s="2">
        <f>'share-same'!B9+'share-diff'!B9</f>
        <v>69</v>
      </c>
      <c r="C9" s="2"/>
      <c r="D9" s="2"/>
      <c r="E9" s="2">
        <f>'share-same'!E9+'share-diff'!E9</f>
        <v>60</v>
      </c>
      <c r="F9" s="2">
        <f>'share-same'!F9+'share-diff'!F9</f>
        <v>49</v>
      </c>
      <c r="G9" s="2">
        <f>'share-same'!G9+'share-diff'!G9</f>
        <v>21</v>
      </c>
      <c r="H9" s="2">
        <f>'share-same'!H9+'share-diff'!H9</f>
        <v>46</v>
      </c>
      <c r="I9" s="2">
        <f>'share-same'!I9+'share-diff'!I9</f>
        <v>15</v>
      </c>
      <c r="J9" s="2">
        <f>'share-same'!J9+'share-diff'!J9</f>
        <v>102</v>
      </c>
      <c r="K9" s="2">
        <f>'share-same'!K9+'share-diff'!K9</f>
        <v>83</v>
      </c>
      <c r="L9" s="2">
        <f>'share-same'!L9+'share-diff'!L9</f>
        <v>0</v>
      </c>
      <c r="M9" s="2">
        <f>'share-same'!M9+'share-diff'!M9</f>
        <v>91</v>
      </c>
      <c r="N9" s="2">
        <f>'share-same'!N9+'share-diff'!N9</f>
        <v>55</v>
      </c>
      <c r="O9" s="2">
        <f>'share-same'!O9+'share-diff'!O9</f>
        <v>0</v>
      </c>
      <c r="P9" s="2"/>
      <c r="Q9" s="2">
        <f>'share-same'!Q9+'share-diff'!Q9</f>
        <v>3</v>
      </c>
      <c r="R9" s="2">
        <f>'share-same'!R9+'share-diff'!R9</f>
        <v>3</v>
      </c>
      <c r="S9" s="2">
        <f>'share-same'!S9+'share-diff'!S9</f>
        <v>3</v>
      </c>
      <c r="T9" s="2">
        <f>'share-same'!T9+'share-diff'!T9</f>
        <v>0</v>
      </c>
      <c r="U9" s="2">
        <f>'share-same'!U9+'share-diff'!U9</f>
        <v>0</v>
      </c>
      <c r="V9" s="2">
        <f>'share-same'!V9+'share-diff'!V9</f>
        <v>11</v>
      </c>
      <c r="W9" s="2">
        <f>'share-same'!W9+'share-diff'!W9</f>
        <v>7</v>
      </c>
      <c r="X9" s="2">
        <f>'share-same'!X9+'share-diff'!X9</f>
        <v>7</v>
      </c>
      <c r="Y9" s="2">
        <f>'share-same'!Y9+'share-diff'!Y9</f>
        <v>6</v>
      </c>
      <c r="Z9" s="2"/>
      <c r="AA9" s="2"/>
      <c r="AB9" s="2">
        <f>'share-same'!AB9+'share-diff'!AB9</f>
        <v>752</v>
      </c>
    </row>
    <row r="10" spans="1:28" ht="14.25" thickBot="1" x14ac:dyDescent="0.2">
      <c r="A10" s="1" t="s">
        <v>9</v>
      </c>
      <c r="B10" s="2">
        <f>'share-same'!B10+'share-diff'!B10</f>
        <v>207</v>
      </c>
      <c r="C10" s="2"/>
      <c r="D10" s="2"/>
      <c r="E10" s="2">
        <f>'share-same'!E10+'share-diff'!E10</f>
        <v>181</v>
      </c>
      <c r="F10" s="2">
        <f>'share-same'!F10+'share-diff'!F10</f>
        <v>102</v>
      </c>
      <c r="G10" s="2">
        <f>'share-same'!G10+'share-diff'!G10</f>
        <v>110</v>
      </c>
      <c r="H10" s="2">
        <f>'share-same'!H10+'share-diff'!H10</f>
        <v>97</v>
      </c>
      <c r="I10" s="2">
        <f>'share-same'!I10+'share-diff'!I10</f>
        <v>88</v>
      </c>
      <c r="J10" s="2">
        <f>'share-same'!J10+'share-diff'!J10</f>
        <v>327</v>
      </c>
      <c r="K10" s="2">
        <f>'share-same'!K10+'share-diff'!K10</f>
        <v>372</v>
      </c>
      <c r="L10" s="2">
        <f>'share-same'!L10+'share-diff'!L10</f>
        <v>0</v>
      </c>
      <c r="M10" s="2">
        <f>'share-same'!M10+'share-diff'!M10</f>
        <v>320</v>
      </c>
      <c r="N10" s="2">
        <f>'share-same'!N10+'share-diff'!N10</f>
        <v>327</v>
      </c>
      <c r="O10" s="2">
        <f>'share-same'!O10+'share-diff'!O10</f>
        <v>0</v>
      </c>
      <c r="P10" s="2"/>
      <c r="Q10" s="2">
        <f>'share-same'!Q10+'share-diff'!Q10</f>
        <v>2</v>
      </c>
      <c r="R10" s="2">
        <f>'share-same'!R10+'share-diff'!R10</f>
        <v>14</v>
      </c>
      <c r="S10" s="2">
        <f>'share-same'!S10+'share-diff'!S10</f>
        <v>14</v>
      </c>
      <c r="T10" s="2">
        <f>'share-same'!T10+'share-diff'!T10</f>
        <v>1</v>
      </c>
      <c r="U10" s="2">
        <f>'share-same'!U10+'share-diff'!U10</f>
        <v>0</v>
      </c>
      <c r="V10" s="2">
        <f>'share-same'!V10+'share-diff'!V10</f>
        <v>21</v>
      </c>
      <c r="W10" s="2">
        <f>'share-same'!W10+'share-diff'!W10</f>
        <v>4</v>
      </c>
      <c r="X10" s="2">
        <f>'share-same'!X10+'share-diff'!X10</f>
        <v>11</v>
      </c>
      <c r="Y10" s="2">
        <f>'share-same'!Y10+'share-diff'!Y10</f>
        <v>3</v>
      </c>
      <c r="Z10" s="2"/>
      <c r="AA10" s="2"/>
      <c r="AB10" s="2">
        <f>'share-same'!AB10+'share-diff'!AB10</f>
        <v>1788</v>
      </c>
    </row>
    <row r="11" spans="1:28" ht="14.25" thickBot="1" x14ac:dyDescent="0.2">
      <c r="A11" s="1" t="s">
        <v>10</v>
      </c>
      <c r="B11" s="2">
        <f>'share-same'!B11+'share-diff'!B11</f>
        <v>0</v>
      </c>
      <c r="C11" s="2"/>
      <c r="D11" s="2"/>
      <c r="E11" s="2">
        <f>'share-same'!E11+'share-diff'!E11</f>
        <v>0</v>
      </c>
      <c r="F11" s="2">
        <f>'share-same'!F11+'share-diff'!F11</f>
        <v>0</v>
      </c>
      <c r="G11" s="2">
        <f>'share-same'!G11+'share-diff'!G11</f>
        <v>0</v>
      </c>
      <c r="H11" s="2">
        <f>'share-same'!H11+'share-diff'!H11</f>
        <v>0</v>
      </c>
      <c r="I11" s="2">
        <f>'share-same'!I11+'share-diff'!I11</f>
        <v>0</v>
      </c>
      <c r="J11" s="2">
        <f>'share-same'!J11+'share-diff'!J11</f>
        <v>0</v>
      </c>
      <c r="K11" s="2">
        <f>'share-same'!K11+'share-diff'!K11</f>
        <v>0</v>
      </c>
      <c r="L11" s="2">
        <f>'share-same'!L11+'share-diff'!L11</f>
        <v>0</v>
      </c>
      <c r="M11" s="2">
        <f>'share-same'!M11+'share-diff'!M11</f>
        <v>0</v>
      </c>
      <c r="N11" s="2">
        <f>'share-same'!N11+'share-diff'!N11</f>
        <v>0</v>
      </c>
      <c r="O11" s="2">
        <f>'share-same'!O11+'share-diff'!O11</f>
        <v>0</v>
      </c>
      <c r="P11" s="2"/>
      <c r="Q11" s="2">
        <f>'share-same'!Q11+'share-diff'!Q11</f>
        <v>0</v>
      </c>
      <c r="R11" s="2">
        <f>'share-same'!R11+'share-diff'!R11</f>
        <v>0</v>
      </c>
      <c r="S11" s="2">
        <f>'share-same'!S11+'share-diff'!S11</f>
        <v>0</v>
      </c>
      <c r="T11" s="2">
        <f>'share-same'!T11+'share-diff'!T11</f>
        <v>0</v>
      </c>
      <c r="U11" s="2">
        <f>'share-same'!U11+'share-diff'!U11</f>
        <v>0</v>
      </c>
      <c r="V11" s="2">
        <f>'share-same'!V11+'share-diff'!V11</f>
        <v>0</v>
      </c>
      <c r="W11" s="2">
        <f>'share-same'!W11+'share-diff'!W11</f>
        <v>0</v>
      </c>
      <c r="X11" s="2">
        <f>'share-same'!X11+'share-diff'!X11</f>
        <v>0</v>
      </c>
      <c r="Y11" s="2">
        <f>'share-same'!Y11+'share-diff'!Y11</f>
        <v>0</v>
      </c>
      <c r="Z11" s="2"/>
      <c r="AA11" s="2"/>
      <c r="AB11" s="2">
        <f>'share-same'!AB11+'share-diff'!AB11</f>
        <v>0</v>
      </c>
    </row>
    <row r="12" spans="1:28" ht="14.25" thickBot="1" x14ac:dyDescent="0.2">
      <c r="A12" s="1" t="s">
        <v>11</v>
      </c>
      <c r="B12" s="2">
        <f>'share-same'!B12+'share-diff'!B12</f>
        <v>60</v>
      </c>
      <c r="C12" s="2"/>
      <c r="D12" s="2"/>
      <c r="E12" s="2">
        <f>'share-same'!E12+'share-diff'!E12</f>
        <v>51</v>
      </c>
      <c r="F12" s="2">
        <f>'share-same'!F12+'share-diff'!F12</f>
        <v>38</v>
      </c>
      <c r="G12" s="2">
        <f>'share-same'!G12+'share-diff'!G12</f>
        <v>24</v>
      </c>
      <c r="H12" s="2">
        <f>'share-same'!H12+'share-diff'!H12</f>
        <v>34</v>
      </c>
      <c r="I12" s="2">
        <f>'share-same'!I12+'share-diff'!I12</f>
        <v>19</v>
      </c>
      <c r="J12" s="2">
        <f>'share-same'!J12+'share-diff'!J12</f>
        <v>81</v>
      </c>
      <c r="K12" s="2">
        <f>'share-same'!K12+'share-diff'!K12</f>
        <v>271</v>
      </c>
      <c r="L12" s="2">
        <f>'share-same'!L12+'share-diff'!L12</f>
        <v>0</v>
      </c>
      <c r="M12" s="2">
        <f>'share-same'!M12+'share-diff'!M12</f>
        <v>77</v>
      </c>
      <c r="N12" s="2">
        <f>'share-same'!N12+'share-diff'!N12</f>
        <v>263</v>
      </c>
      <c r="O12" s="2">
        <f>'share-same'!O12+'share-diff'!O12</f>
        <v>0</v>
      </c>
      <c r="P12" s="2"/>
      <c r="Q12" s="2">
        <f>'share-same'!Q12+'share-diff'!Q12</f>
        <v>0</v>
      </c>
      <c r="R12" s="2">
        <f>'share-same'!R12+'share-diff'!R12</f>
        <v>2</v>
      </c>
      <c r="S12" s="2">
        <f>'share-same'!S12+'share-diff'!S12</f>
        <v>14</v>
      </c>
      <c r="T12" s="2">
        <f>'share-same'!T12+'share-diff'!T12</f>
        <v>1</v>
      </c>
      <c r="U12" s="2">
        <f>'share-same'!U12+'share-diff'!U12</f>
        <v>0</v>
      </c>
      <c r="V12" s="2">
        <f>'share-same'!V12+'share-diff'!V12</f>
        <v>7</v>
      </c>
      <c r="W12" s="2">
        <f>'share-same'!W12+'share-diff'!W12</f>
        <v>4</v>
      </c>
      <c r="X12" s="2">
        <f>'share-same'!X12+'share-diff'!X12</f>
        <v>3</v>
      </c>
      <c r="Y12" s="2">
        <f>'share-same'!Y12+'share-diff'!Y12</f>
        <v>1</v>
      </c>
      <c r="Z12" s="2"/>
      <c r="AA12" s="2"/>
      <c r="AB12" s="2">
        <f>'share-same'!AB12+'share-diff'!AB12</f>
        <v>664</v>
      </c>
    </row>
    <row r="13" spans="1:28" ht="14.25" thickBot="1" x14ac:dyDescent="0.2">
      <c r="A13" s="1" t="s">
        <v>12</v>
      </c>
      <c r="B13" s="2">
        <f>'share-same'!B13+'share-diff'!B13</f>
        <v>0</v>
      </c>
      <c r="C13" s="2"/>
      <c r="D13" s="2"/>
      <c r="E13" s="2">
        <f>'share-same'!E13+'share-diff'!E13</f>
        <v>0</v>
      </c>
      <c r="F13" s="2">
        <f>'share-same'!F13+'share-diff'!F13</f>
        <v>0</v>
      </c>
      <c r="G13" s="2">
        <f>'share-same'!G13+'share-diff'!G13</f>
        <v>0</v>
      </c>
      <c r="H13" s="2">
        <f>'share-same'!H153+'share-diff'!H153</f>
        <v>0</v>
      </c>
      <c r="I13" s="2">
        <f>'share-same'!I153+'share-diff'!I153</f>
        <v>0</v>
      </c>
      <c r="J13" s="2">
        <f>'share-same'!J13+'share-diff'!J13</f>
        <v>0</v>
      </c>
      <c r="K13" s="2">
        <f>'share-same'!K13+'share-diff'!K13</f>
        <v>0</v>
      </c>
      <c r="L13" s="2">
        <f>'share-same'!L13+'share-diff'!L13</f>
        <v>0</v>
      </c>
      <c r="M13" s="2">
        <f>'share-same'!M13+'share-diff'!M13</f>
        <v>0</v>
      </c>
      <c r="N13" s="2">
        <f>'share-same'!N13+'share-diff'!N13</f>
        <v>0</v>
      </c>
      <c r="O13" s="2">
        <f>'share-same'!O13+'share-diff'!O13</f>
        <v>0</v>
      </c>
      <c r="P13" s="2"/>
      <c r="Q13" s="2">
        <f>'share-same'!Q13+'share-diff'!Q13</f>
        <v>0</v>
      </c>
      <c r="R13" s="2">
        <f>'share-same'!R13+'share-diff'!R13</f>
        <v>0</v>
      </c>
      <c r="S13" s="2">
        <f>'share-same'!S13+'share-diff'!S13</f>
        <v>0</v>
      </c>
      <c r="T13" s="2">
        <f>'share-same'!T13+'share-diff'!T13</f>
        <v>0</v>
      </c>
      <c r="U13" s="2">
        <f>'share-same'!U13+'share-diff'!U13</f>
        <v>0</v>
      </c>
      <c r="V13" s="2">
        <f>'share-same'!V13+'share-diff'!V13</f>
        <v>0</v>
      </c>
      <c r="W13" s="2">
        <f>'share-same'!W13+'share-diff'!W13</f>
        <v>0</v>
      </c>
      <c r="X13" s="2">
        <f>'share-same'!X13+'share-diff'!X13</f>
        <v>0</v>
      </c>
      <c r="Y13" s="2">
        <f>'share-same'!Y13+'share-diff'!Y13</f>
        <v>0</v>
      </c>
      <c r="Z13" s="2"/>
      <c r="AA13" s="2"/>
      <c r="AB13" s="2">
        <f>'share-same'!AB13+'share-diff'!AB13</f>
        <v>0</v>
      </c>
    </row>
    <row r="14" spans="1:28" ht="14.25" thickBot="1" x14ac:dyDescent="0.2">
      <c r="A14" s="3" t="s">
        <v>0</v>
      </c>
      <c r="B14" s="4">
        <f t="shared" ref="B14" si="0">SUM(B3:B13)</f>
        <v>1184</v>
      </c>
      <c r="C14" s="4"/>
      <c r="D14" s="4"/>
      <c r="E14" s="4">
        <f>SUM(E3:E13)</f>
        <v>1092</v>
      </c>
      <c r="F14" s="4">
        <f t="shared" ref="F14:R14" si="1">SUM(F3:F13)</f>
        <v>679</v>
      </c>
      <c r="G14" s="4">
        <f t="shared" si="1"/>
        <v>525</v>
      </c>
      <c r="H14" s="4">
        <f t="shared" si="1"/>
        <v>661</v>
      </c>
      <c r="I14" s="4">
        <f t="shared" si="1"/>
        <v>449</v>
      </c>
      <c r="J14" s="4">
        <f t="shared" si="1"/>
        <v>2477</v>
      </c>
      <c r="K14" s="4">
        <f t="shared" si="1"/>
        <v>2478</v>
      </c>
      <c r="L14" s="4">
        <f t="shared" si="1"/>
        <v>0</v>
      </c>
      <c r="M14" s="4">
        <f t="shared" si="1"/>
        <v>2445</v>
      </c>
      <c r="N14" s="4">
        <f t="shared" si="1"/>
        <v>2251</v>
      </c>
      <c r="O14" s="4">
        <f t="shared" si="1"/>
        <v>0</v>
      </c>
      <c r="P14" s="4"/>
      <c r="Q14" s="4">
        <f t="shared" si="1"/>
        <v>9</v>
      </c>
      <c r="R14" s="4">
        <f t="shared" si="1"/>
        <v>76</v>
      </c>
      <c r="S14" s="4">
        <f t="shared" ref="S14:Y14" si="2">SUM(S3:S13)</f>
        <v>96</v>
      </c>
      <c r="T14" s="4">
        <f t="shared" si="2"/>
        <v>17</v>
      </c>
      <c r="U14" s="4">
        <f t="shared" si="2"/>
        <v>0</v>
      </c>
      <c r="V14" s="4">
        <f t="shared" si="2"/>
        <v>195</v>
      </c>
      <c r="W14" s="4">
        <f t="shared" si="2"/>
        <v>131</v>
      </c>
      <c r="X14" s="4">
        <f t="shared" si="2"/>
        <v>174</v>
      </c>
      <c r="Y14" s="4">
        <f t="shared" si="2"/>
        <v>125</v>
      </c>
      <c r="Z14" s="4"/>
      <c r="AA14" s="4"/>
      <c r="AB14" s="4">
        <f t="shared" ref="AB14" si="3">SUM(AB3:AB13)</f>
        <v>21990</v>
      </c>
    </row>
    <row r="21" spans="1:28" ht="27" customHeight="1" x14ac:dyDescent="0.15">
      <c r="A21" s="108" t="s">
        <v>1</v>
      </c>
      <c r="B21" s="109" t="s">
        <v>27</v>
      </c>
      <c r="C21" s="109"/>
      <c r="D21" s="109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82"/>
    </row>
    <row r="22" spans="1:28" ht="27" x14ac:dyDescent="0.15">
      <c r="A22" s="108"/>
      <c r="B22" s="11" t="s">
        <v>13</v>
      </c>
      <c r="C22" s="11"/>
      <c r="D22" s="11"/>
      <c r="E22" s="7" t="s">
        <v>14</v>
      </c>
      <c r="F22" s="7" t="s">
        <v>15</v>
      </c>
      <c r="G22" s="7" t="s">
        <v>16</v>
      </c>
      <c r="H22" s="7" t="s">
        <v>17</v>
      </c>
      <c r="I22" s="7" t="s">
        <v>18</v>
      </c>
      <c r="J22" s="7" t="s">
        <v>20</v>
      </c>
      <c r="K22" s="7" t="s">
        <v>19</v>
      </c>
      <c r="L22" s="7" t="s">
        <v>21</v>
      </c>
      <c r="M22" s="7" t="s">
        <v>22</v>
      </c>
      <c r="N22" s="7" t="s">
        <v>23</v>
      </c>
      <c r="O22" s="7" t="s">
        <v>24</v>
      </c>
      <c r="P22" s="7"/>
      <c r="Q22" s="7" t="s">
        <v>25</v>
      </c>
      <c r="R22" s="7" t="s">
        <v>26</v>
      </c>
      <c r="S22" s="7" t="s">
        <v>133</v>
      </c>
      <c r="T22" s="73" t="s">
        <v>118</v>
      </c>
      <c r="U22" s="73" t="s">
        <v>119</v>
      </c>
      <c r="V22" s="73" t="s">
        <v>121</v>
      </c>
      <c r="W22" s="73" t="s">
        <v>122</v>
      </c>
      <c r="X22" s="73" t="s">
        <v>123</v>
      </c>
      <c r="Y22" s="73" t="s">
        <v>124</v>
      </c>
      <c r="AB22" s="90" t="s">
        <v>149</v>
      </c>
    </row>
    <row r="23" spans="1:28" ht="14.25" thickBot="1" x14ac:dyDescent="0.2">
      <c r="A23" s="1" t="s">
        <v>2</v>
      </c>
      <c r="B23" s="2">
        <f>'share-same'!B23+'share-diff'!B23</f>
        <v>0</v>
      </c>
      <c r="C23" s="2"/>
      <c r="D23" s="2"/>
      <c r="E23" s="2">
        <f>'share-same'!E23+'share-diff'!E23</f>
        <v>0</v>
      </c>
      <c r="F23" s="2">
        <f>'share-same'!F23+'share-diff'!F23</f>
        <v>0</v>
      </c>
      <c r="G23" s="2">
        <f>'share-same'!G23+'share-diff'!G23</f>
        <v>0</v>
      </c>
      <c r="H23" s="2">
        <f>'share-same'!H23+'share-diff'!H23</f>
        <v>0</v>
      </c>
      <c r="I23" s="2">
        <f>'share-same'!I23+'share-diff'!I23</f>
        <v>0</v>
      </c>
      <c r="J23" s="2">
        <f>'share-same'!J23+'share-diff'!J23</f>
        <v>0</v>
      </c>
      <c r="K23" s="2">
        <f>'share-same'!K23+'share-diff'!K23</f>
        <v>0</v>
      </c>
      <c r="L23" s="2">
        <f>'share-same'!L23+'share-diff'!L23</f>
        <v>0</v>
      </c>
      <c r="M23" s="2">
        <f>'share-same'!M23+'share-diff'!M23</f>
        <v>0</v>
      </c>
      <c r="N23" s="2">
        <f>'share-same'!N23+'share-diff'!N23</f>
        <v>0</v>
      </c>
      <c r="O23" s="2">
        <f>'share-same'!O23+'share-diff'!O23</f>
        <v>0</v>
      </c>
      <c r="P23" s="2"/>
      <c r="Q23" s="2">
        <f>'share-same'!Q23+'share-diff'!Q23</f>
        <v>0</v>
      </c>
      <c r="R23" s="2">
        <f>'share-same'!R23+'share-diff'!R23</f>
        <v>0</v>
      </c>
      <c r="S23" s="2">
        <f>'share-same'!S23+'share-diff'!S23</f>
        <v>0</v>
      </c>
      <c r="T23" s="2">
        <f>'share-same'!T23+'share-diff'!T23</f>
        <v>0</v>
      </c>
      <c r="U23" s="2">
        <f>'share-same'!U23+'share-diff'!U23</f>
        <v>0</v>
      </c>
      <c r="V23" s="2">
        <f>'share-same'!V23+'share-diff'!V23</f>
        <v>0</v>
      </c>
      <c r="W23" s="2">
        <f>'share-same'!W23+'share-diff'!W23</f>
        <v>0</v>
      </c>
      <c r="X23" s="2">
        <f>'share-same'!X23+'share-diff'!X23</f>
        <v>0</v>
      </c>
      <c r="Y23" s="2">
        <f>'share-same'!Y23+'share-diff'!Y23</f>
        <v>0</v>
      </c>
      <c r="Z23" s="2"/>
      <c r="AA23" s="2"/>
      <c r="AB23" s="2">
        <f>'share-same'!AB23+'share-diff'!AB23</f>
        <v>0</v>
      </c>
    </row>
    <row r="24" spans="1:28" ht="14.25" thickBot="1" x14ac:dyDescent="0.2">
      <c r="A24" s="1" t="s">
        <v>3</v>
      </c>
      <c r="B24" s="2">
        <f>'share-same'!B24+'share-diff'!B24</f>
        <v>32</v>
      </c>
      <c r="C24" s="2"/>
      <c r="D24" s="2"/>
      <c r="E24" s="2">
        <f>'share-same'!E24+'share-diff'!E24</f>
        <v>24</v>
      </c>
      <c r="F24" s="2">
        <f>'share-same'!F24+'share-diff'!F24</f>
        <v>28</v>
      </c>
      <c r="G24" s="2">
        <f>'share-same'!G24+'share-diff'!G24</f>
        <v>5</v>
      </c>
      <c r="H24" s="2">
        <f>'share-same'!H24+'share-diff'!H24</f>
        <v>20</v>
      </c>
      <c r="I24" s="2">
        <f>'share-same'!I24+'share-diff'!I24</f>
        <v>5</v>
      </c>
      <c r="J24" s="2">
        <f>'share-same'!J24+'share-diff'!J24</f>
        <v>648</v>
      </c>
      <c r="K24" s="2">
        <f>'share-same'!K24+'share-diff'!K24</f>
        <v>7</v>
      </c>
      <c r="L24" s="2">
        <f>'share-same'!L24+'share-diff'!L24</f>
        <v>46</v>
      </c>
      <c r="M24" s="2">
        <f>'share-same'!M24+'share-diff'!M24</f>
        <v>638</v>
      </c>
      <c r="N24" s="2">
        <f>'share-same'!N24+'share-diff'!N24</f>
        <v>7</v>
      </c>
      <c r="O24" s="2">
        <f>'share-same'!O24+'share-diff'!O24</f>
        <v>37</v>
      </c>
      <c r="P24" s="2"/>
      <c r="Q24" s="2">
        <f>'share-same'!Q24+'share-diff'!Q24</f>
        <v>0</v>
      </c>
      <c r="R24" s="2">
        <f>'share-same'!R24+'share-diff'!R24</f>
        <v>2</v>
      </c>
      <c r="S24" s="2">
        <f>'share-same'!S24+'share-diff'!S24</f>
        <v>2</v>
      </c>
      <c r="T24" s="2">
        <f>'share-same'!T24+'share-diff'!T24</f>
        <v>0</v>
      </c>
      <c r="U24" s="2">
        <f>'share-same'!U24+'share-diff'!U24</f>
        <v>0</v>
      </c>
      <c r="V24" s="2">
        <f>'share-same'!V24+'share-diff'!V24</f>
        <v>0</v>
      </c>
      <c r="W24" s="2">
        <f>'share-same'!W24+'share-diff'!W24</f>
        <v>0</v>
      </c>
      <c r="X24" s="2">
        <f>'share-same'!X24+'share-diff'!X24</f>
        <v>0</v>
      </c>
      <c r="Y24" s="2">
        <f>'share-same'!Y24+'share-diff'!Y24</f>
        <v>0</v>
      </c>
      <c r="Z24" s="2"/>
      <c r="AA24" s="2"/>
      <c r="AB24" s="2">
        <f>'share-same'!AB24+'share-diff'!AB24</f>
        <v>1286</v>
      </c>
    </row>
    <row r="25" spans="1:28" ht="14.25" thickBot="1" x14ac:dyDescent="0.2">
      <c r="A25" s="1" t="s">
        <v>4</v>
      </c>
      <c r="B25" s="2">
        <f>'share-same'!B25+'share-diff'!B25</f>
        <v>0</v>
      </c>
      <c r="C25" s="2"/>
      <c r="D25" s="2"/>
      <c r="E25" s="2">
        <f>'share-same'!E25+'share-diff'!E25</f>
        <v>0</v>
      </c>
      <c r="F25" s="2">
        <f>'share-same'!F25+'share-diff'!F25</f>
        <v>0</v>
      </c>
      <c r="G25" s="2">
        <f>'share-same'!G25+'share-diff'!G25</f>
        <v>0</v>
      </c>
      <c r="H25" s="2">
        <f>'share-same'!H25+'share-diff'!H25</f>
        <v>0</v>
      </c>
      <c r="I25" s="2">
        <f>'share-same'!I25+'share-diff'!I25</f>
        <v>0</v>
      </c>
      <c r="J25" s="2">
        <f>'share-same'!J25+'share-diff'!J25</f>
        <v>0</v>
      </c>
      <c r="K25" s="2">
        <f>'share-same'!K25+'share-diff'!K25</f>
        <v>0</v>
      </c>
      <c r="L25" s="2">
        <f>'share-same'!L25+'share-diff'!L25</f>
        <v>0</v>
      </c>
      <c r="M25" s="2">
        <f>'share-same'!M25+'share-diff'!M25</f>
        <v>0</v>
      </c>
      <c r="N25" s="2">
        <f>'share-same'!N25+'share-diff'!N25</f>
        <v>0</v>
      </c>
      <c r="O25" s="2">
        <f>'share-same'!O25+'share-diff'!O25</f>
        <v>0</v>
      </c>
      <c r="P25" s="2"/>
      <c r="Q25" s="2">
        <f>'share-same'!Q25+'share-diff'!Q25</f>
        <v>0</v>
      </c>
      <c r="R25" s="2">
        <f>'share-same'!R25+'share-diff'!R25</f>
        <v>0</v>
      </c>
      <c r="S25" s="2">
        <f>'share-same'!S25+'share-diff'!S25</f>
        <v>0</v>
      </c>
      <c r="T25" s="2">
        <f>'share-same'!T25+'share-diff'!T25</f>
        <v>0</v>
      </c>
      <c r="U25" s="2">
        <f>'share-same'!U25+'share-diff'!U25</f>
        <v>0</v>
      </c>
      <c r="V25" s="2">
        <f>'share-same'!V25+'share-diff'!V25</f>
        <v>0</v>
      </c>
      <c r="W25" s="2">
        <f>'share-same'!W25+'share-diff'!W25</f>
        <v>0</v>
      </c>
      <c r="X25" s="2">
        <f>'share-same'!X25+'share-diff'!X25</f>
        <v>0</v>
      </c>
      <c r="Y25" s="2">
        <f>'share-same'!Y25+'share-diff'!Y25</f>
        <v>0</v>
      </c>
      <c r="Z25" s="2"/>
      <c r="AA25" s="2"/>
      <c r="AB25" s="2">
        <f>'share-same'!AB25+'share-diff'!AB25</f>
        <v>0</v>
      </c>
    </row>
    <row r="26" spans="1:28" ht="14.25" thickBot="1" x14ac:dyDescent="0.2">
      <c r="A26" s="1" t="s">
        <v>5</v>
      </c>
      <c r="B26" s="2">
        <f>'share-same'!B26+'share-diff'!B26</f>
        <v>35</v>
      </c>
      <c r="C26" s="2"/>
      <c r="D26" s="2"/>
      <c r="E26" s="2">
        <f>'share-same'!E26+'share-diff'!E26</f>
        <v>32</v>
      </c>
      <c r="F26" s="2">
        <f>'share-same'!F26+'share-diff'!F26</f>
        <v>24</v>
      </c>
      <c r="G26" s="2">
        <f>'share-same'!G26+'share-diff'!G26</f>
        <v>14</v>
      </c>
      <c r="H26" s="2">
        <f>'share-same'!H26+'share-diff'!H26</f>
        <v>22</v>
      </c>
      <c r="I26" s="2">
        <f>'share-same'!I26+'share-diff'!I26</f>
        <v>13</v>
      </c>
      <c r="J26" s="2">
        <f>'share-same'!J26+'share-diff'!J26</f>
        <v>176</v>
      </c>
      <c r="K26" s="2">
        <f>'share-same'!K26+'share-diff'!K26</f>
        <v>49</v>
      </c>
      <c r="L26" s="2">
        <f>'share-same'!L26+'share-diff'!L26</f>
        <v>39</v>
      </c>
      <c r="M26" s="2">
        <f>'share-same'!M26+'share-diff'!M26</f>
        <v>174</v>
      </c>
      <c r="N26" s="2">
        <f>'share-same'!N26+'share-diff'!N26</f>
        <v>48</v>
      </c>
      <c r="O26" s="2">
        <f>'share-same'!O26+'share-diff'!O26</f>
        <v>16</v>
      </c>
      <c r="P26" s="2"/>
      <c r="Q26" s="2">
        <f>'share-same'!Q26+'share-diff'!Q26</f>
        <v>0</v>
      </c>
      <c r="R26" s="2">
        <f>'share-same'!R26+'share-diff'!R26</f>
        <v>3</v>
      </c>
      <c r="S26" s="2">
        <f>'share-same'!S26+'share-diff'!S26</f>
        <v>4</v>
      </c>
      <c r="T26" s="2">
        <f>'share-same'!T26+'share-diff'!T26</f>
        <v>0</v>
      </c>
      <c r="U26" s="2">
        <f>'share-same'!U26+'share-diff'!U26</f>
        <v>0</v>
      </c>
      <c r="V26" s="2">
        <f>'share-same'!V26+'share-diff'!V26</f>
        <v>8</v>
      </c>
      <c r="W26" s="2">
        <f>'share-same'!W26+'share-diff'!W26</f>
        <v>0</v>
      </c>
      <c r="X26" s="2">
        <f>'share-same'!X26+'share-diff'!X26</f>
        <v>7</v>
      </c>
      <c r="Y26" s="2">
        <f>'share-same'!Y26+'share-diff'!Y26</f>
        <v>0</v>
      </c>
      <c r="Z26" s="2"/>
      <c r="AA26" s="2"/>
      <c r="AB26" s="2">
        <f>'share-same'!AB26+'share-diff'!AB26</f>
        <v>644</v>
      </c>
    </row>
    <row r="27" spans="1:28" ht="14.25" thickBot="1" x14ac:dyDescent="0.2">
      <c r="A27" s="1" t="s">
        <v>6</v>
      </c>
      <c r="B27" s="2">
        <f>'share-same'!B27+'share-diff'!B27</f>
        <v>1</v>
      </c>
      <c r="C27" s="2"/>
      <c r="D27" s="2"/>
      <c r="E27" s="2">
        <f>'share-same'!E27+'share-diff'!E27</f>
        <v>0</v>
      </c>
      <c r="F27" s="2">
        <f>'share-same'!F27+'share-diff'!F27</f>
        <v>1</v>
      </c>
      <c r="G27" s="2">
        <f>'share-same'!G27+'share-diff'!G27</f>
        <v>0</v>
      </c>
      <c r="H27" s="2">
        <f>'share-same'!H27+'share-diff'!H27</f>
        <v>0</v>
      </c>
      <c r="I27" s="2">
        <f>'share-same'!I27+'share-diff'!I27</f>
        <v>0</v>
      </c>
      <c r="J27" s="2">
        <f>'share-same'!J27+'share-diff'!J27</f>
        <v>29</v>
      </c>
      <c r="K27" s="2">
        <f>'share-same'!K27+'share-diff'!K27</f>
        <v>0</v>
      </c>
      <c r="L27" s="2">
        <f>'share-same'!L27+'share-diff'!L27</f>
        <v>28</v>
      </c>
      <c r="M27" s="2">
        <f>'share-same'!M27+'share-diff'!M27</f>
        <v>0</v>
      </c>
      <c r="N27" s="2">
        <f>'share-same'!N27+'share-diff'!N27</f>
        <v>0</v>
      </c>
      <c r="O27" s="2">
        <f>'share-same'!O27+'share-diff'!O27</f>
        <v>0</v>
      </c>
      <c r="P27" s="2"/>
      <c r="Q27" s="2">
        <f>'share-same'!Q27+'share-diff'!Q27</f>
        <v>0</v>
      </c>
      <c r="R27" s="2">
        <f>'share-same'!R27+'share-diff'!R27</f>
        <v>0</v>
      </c>
      <c r="S27" s="2">
        <f>'share-same'!S27+'share-diff'!S27</f>
        <v>0</v>
      </c>
      <c r="T27" s="2">
        <f>'share-same'!T27+'share-diff'!T27</f>
        <v>0</v>
      </c>
      <c r="U27" s="2">
        <f>'share-same'!U27+'share-diff'!U27</f>
        <v>0</v>
      </c>
      <c r="V27" s="2">
        <f>'share-same'!V27+'share-diff'!V27</f>
        <v>0</v>
      </c>
      <c r="W27" s="2">
        <f>'share-same'!W27+'share-diff'!W27</f>
        <v>0</v>
      </c>
      <c r="X27" s="2">
        <f>'share-same'!X27+'share-diff'!X27</f>
        <v>0</v>
      </c>
      <c r="Y27" s="2">
        <f>'share-same'!Y27+'share-diff'!Y27</f>
        <v>0</v>
      </c>
      <c r="Z27" s="2"/>
      <c r="AA27" s="2"/>
      <c r="AB27" s="2">
        <f>'share-same'!AB27+'share-diff'!AB27</f>
        <v>0</v>
      </c>
    </row>
    <row r="28" spans="1:28" ht="14.25" thickBot="1" x14ac:dyDescent="0.2">
      <c r="A28" s="1" t="s">
        <v>7</v>
      </c>
      <c r="B28" s="2">
        <f>'share-same'!B28+'share-diff'!B28</f>
        <v>33</v>
      </c>
      <c r="C28" s="2"/>
      <c r="D28" s="2"/>
      <c r="E28" s="2">
        <f>'share-same'!E28+'share-diff'!E28</f>
        <v>30</v>
      </c>
      <c r="F28" s="2">
        <f>'share-same'!F28+'share-diff'!F28</f>
        <v>26</v>
      </c>
      <c r="G28" s="2">
        <f>'share-same'!G28+'share-diff'!G28</f>
        <v>9</v>
      </c>
      <c r="H28" s="2">
        <f>'share-same'!H28+'share-diff'!H28</f>
        <v>23</v>
      </c>
      <c r="I28" s="2">
        <f>'share-same'!I28+'share-diff'!I28</f>
        <v>9</v>
      </c>
      <c r="J28" s="2">
        <f>'share-same'!J28+'share-diff'!J28</f>
        <v>327</v>
      </c>
      <c r="K28" s="2">
        <f>'share-same'!K28+'share-diff'!K28</f>
        <v>13</v>
      </c>
      <c r="L28" s="2">
        <f>'share-same'!L28+'share-diff'!L28</f>
        <v>52</v>
      </c>
      <c r="M28" s="2">
        <f>'share-same'!M28+'share-diff'!M28</f>
        <v>324</v>
      </c>
      <c r="N28" s="2">
        <f>'share-same'!N28+'share-diff'!N28</f>
        <v>13</v>
      </c>
      <c r="O28" s="2">
        <f>'share-same'!O28+'share-diff'!O28</f>
        <v>49</v>
      </c>
      <c r="P28" s="2"/>
      <c r="Q28" s="2">
        <f>'share-same'!Q28+'share-diff'!Q28</f>
        <v>0</v>
      </c>
      <c r="R28" s="2">
        <f>'share-same'!R28+'share-diff'!R28</f>
        <v>8</v>
      </c>
      <c r="S28" s="2">
        <f>'share-same'!S28+'share-diff'!S28</f>
        <v>8</v>
      </c>
      <c r="T28" s="2">
        <f>'share-same'!T28+'share-diff'!T28</f>
        <v>0</v>
      </c>
      <c r="U28" s="2">
        <f>'share-same'!U28+'share-diff'!U28</f>
        <v>0</v>
      </c>
      <c r="V28" s="2">
        <f>'share-same'!V28+'share-diff'!V28</f>
        <v>2</v>
      </c>
      <c r="W28" s="2">
        <f>'share-same'!W28+'share-diff'!W28</f>
        <v>1</v>
      </c>
      <c r="X28" s="2">
        <f>'share-same'!X28+'share-diff'!X28</f>
        <v>2</v>
      </c>
      <c r="Y28" s="2">
        <f>'share-same'!Y28+'share-diff'!Y28</f>
        <v>1</v>
      </c>
      <c r="Z28" s="2"/>
      <c r="AA28" s="2"/>
      <c r="AB28" s="2">
        <f>'share-same'!AB28+'share-diff'!AB28</f>
        <v>1722</v>
      </c>
    </row>
    <row r="29" spans="1:28" ht="14.25" thickBot="1" x14ac:dyDescent="0.2">
      <c r="A29" s="1" t="s">
        <v>8</v>
      </c>
      <c r="B29" s="2">
        <f>'share-same'!B29+'share-diff'!B29</f>
        <v>34</v>
      </c>
      <c r="C29" s="2"/>
      <c r="D29" s="2"/>
      <c r="E29" s="2">
        <f>'share-same'!E29+'share-diff'!E29</f>
        <v>13</v>
      </c>
      <c r="F29" s="2">
        <f>'share-same'!F29+'share-diff'!F29</f>
        <v>25</v>
      </c>
      <c r="G29" s="2">
        <f>'share-same'!G29+'share-diff'!G29</f>
        <v>9</v>
      </c>
      <c r="H29" s="2">
        <f>'share-same'!H29+'share-diff'!H29</f>
        <v>8</v>
      </c>
      <c r="I29" s="2">
        <f>'share-same'!I29+'share-diff'!I29</f>
        <v>5</v>
      </c>
      <c r="J29" s="2">
        <f>'share-same'!J29+'share-diff'!J29</f>
        <v>27</v>
      </c>
      <c r="K29" s="2">
        <f>'share-same'!K29+'share-diff'!K29</f>
        <v>10</v>
      </c>
      <c r="L29" s="2">
        <f>'share-same'!L29+'share-diff'!L29</f>
        <v>35</v>
      </c>
      <c r="M29" s="2">
        <f>'share-same'!M29+'share-diff'!M29</f>
        <v>10</v>
      </c>
      <c r="N29" s="2">
        <f>'share-same'!N29+'share-diff'!N29</f>
        <v>6</v>
      </c>
      <c r="O29" s="2">
        <f>'share-same'!O29+'share-diff'!O29</f>
        <v>14</v>
      </c>
      <c r="P29" s="2"/>
      <c r="Q29" s="2">
        <f>'share-same'!Q29+'share-diff'!Q29</f>
        <v>0</v>
      </c>
      <c r="R29" s="2">
        <f>'share-same'!R29+'share-diff'!R29</f>
        <v>4</v>
      </c>
      <c r="S29" s="2">
        <f>'share-same'!S29+'share-diff'!S29</f>
        <v>4</v>
      </c>
      <c r="T29" s="2">
        <f>'share-same'!T29+'share-diff'!T29</f>
        <v>0</v>
      </c>
      <c r="U29" s="2">
        <f>'share-same'!U29+'share-diff'!U29</f>
        <v>0</v>
      </c>
      <c r="V29" s="2">
        <f>'share-same'!V29+'share-diff'!V29</f>
        <v>8</v>
      </c>
      <c r="W29" s="2">
        <f>'share-same'!W29+'share-diff'!W29</f>
        <v>0</v>
      </c>
      <c r="X29" s="2">
        <f>'share-same'!X29+'share-diff'!X29</f>
        <v>4</v>
      </c>
      <c r="Y29" s="2">
        <f>'share-same'!Y29+'share-diff'!Y29</f>
        <v>0</v>
      </c>
      <c r="Z29" s="2"/>
      <c r="AA29" s="2"/>
      <c r="AB29" s="2">
        <f>'share-same'!AB29+'share-diff'!AB29</f>
        <v>414</v>
      </c>
    </row>
    <row r="30" spans="1:28" ht="14.25" thickBot="1" x14ac:dyDescent="0.2">
      <c r="A30" s="1" t="s">
        <v>9</v>
      </c>
      <c r="B30" s="2">
        <f>'share-same'!B30+'share-diff'!B30</f>
        <v>10</v>
      </c>
      <c r="C30" s="2"/>
      <c r="D30" s="2"/>
      <c r="E30" s="2">
        <f>'share-same'!E30+'share-diff'!E30</f>
        <v>8</v>
      </c>
      <c r="F30" s="2">
        <f>'share-same'!F30+'share-diff'!F30</f>
        <v>10</v>
      </c>
      <c r="G30" s="2">
        <f>'share-same'!G30+'share-diff'!G30</f>
        <v>0</v>
      </c>
      <c r="H30" s="2">
        <f>'share-same'!H30+'share-diff'!H30</f>
        <v>8</v>
      </c>
      <c r="I30" s="2">
        <f>'share-same'!I30+'share-diff'!I30</f>
        <v>0</v>
      </c>
      <c r="J30" s="2">
        <f>'share-same'!J30+'share-diff'!J30</f>
        <v>44</v>
      </c>
      <c r="K30" s="2">
        <f>'share-same'!K30+'share-diff'!K30</f>
        <v>0</v>
      </c>
      <c r="L30" s="2">
        <f>'share-same'!L30+'share-diff'!L30</f>
        <v>17</v>
      </c>
      <c r="M30" s="2">
        <f>'share-same'!M30+'share-diff'!M30</f>
        <v>32</v>
      </c>
      <c r="N30" s="2">
        <f>'share-same'!N30+'share-diff'!N30</f>
        <v>0</v>
      </c>
      <c r="O30" s="2">
        <f>'share-same'!O30+'share-diff'!O30</f>
        <v>8</v>
      </c>
      <c r="P30" s="2"/>
      <c r="Q30" s="2">
        <f>'share-same'!Q30+'share-diff'!Q30</f>
        <v>0</v>
      </c>
      <c r="R30" s="2">
        <f>'share-same'!R30+'share-diff'!R30</f>
        <v>0</v>
      </c>
      <c r="S30" s="2">
        <f>'share-same'!S30+'share-diff'!S30</f>
        <v>0</v>
      </c>
      <c r="T30" s="2">
        <f>'share-same'!T30+'share-diff'!T30</f>
        <v>0</v>
      </c>
      <c r="U30" s="2">
        <f>'share-same'!U30+'share-diff'!U30</f>
        <v>0</v>
      </c>
      <c r="V30" s="2">
        <f>'share-same'!V30+'share-diff'!V30</f>
        <v>0</v>
      </c>
      <c r="W30" s="2">
        <f>'share-same'!W30+'share-diff'!W30</f>
        <v>0</v>
      </c>
      <c r="X30" s="2">
        <f>'share-same'!X30+'share-diff'!X30</f>
        <v>0</v>
      </c>
      <c r="Y30" s="2">
        <f>'share-same'!Y30+'share-diff'!Y30</f>
        <v>0</v>
      </c>
      <c r="Z30" s="2"/>
      <c r="AA30" s="2"/>
      <c r="AB30" s="2">
        <f>'share-same'!AB30+'share-diff'!AB30</f>
        <v>113</v>
      </c>
    </row>
    <row r="31" spans="1:28" ht="14.25" thickBot="1" x14ac:dyDescent="0.2">
      <c r="A31" s="1" t="s">
        <v>10</v>
      </c>
      <c r="B31" s="2">
        <f>'share-same'!B31+'share-diff'!B31</f>
        <v>0</v>
      </c>
      <c r="C31" s="2"/>
      <c r="D31" s="2"/>
      <c r="E31" s="2">
        <f>'share-same'!E31+'share-diff'!E31</f>
        <v>0</v>
      </c>
      <c r="F31" s="2">
        <f>'share-same'!F31+'share-diff'!F31</f>
        <v>0</v>
      </c>
      <c r="G31" s="2">
        <f>'share-same'!G31+'share-diff'!G31</f>
        <v>0</v>
      </c>
      <c r="H31" s="2">
        <f>'share-same'!H31+'share-diff'!H31</f>
        <v>0</v>
      </c>
      <c r="I31" s="2">
        <f>'share-same'!I31+'share-diff'!I31</f>
        <v>0</v>
      </c>
      <c r="J31" s="2">
        <f>'share-same'!J31+'share-diff'!J31</f>
        <v>0</v>
      </c>
      <c r="K31" s="2">
        <f>'share-same'!K31+'share-diff'!K31</f>
        <v>0</v>
      </c>
      <c r="L31" s="2">
        <f>'share-same'!L31+'share-diff'!L31</f>
        <v>0</v>
      </c>
      <c r="M31" s="2">
        <f>'share-same'!M31+'share-diff'!M31</f>
        <v>0</v>
      </c>
      <c r="N31" s="2">
        <f>'share-same'!N31+'share-diff'!N31</f>
        <v>0</v>
      </c>
      <c r="O31" s="2">
        <f>'share-same'!O31+'share-diff'!O31</f>
        <v>0</v>
      </c>
      <c r="P31" s="2"/>
      <c r="Q31" s="2">
        <f>'share-same'!Q31+'share-diff'!Q31</f>
        <v>0</v>
      </c>
      <c r="R31" s="2">
        <f>'share-same'!R31+'share-diff'!R31</f>
        <v>0</v>
      </c>
      <c r="S31" s="2">
        <f>'share-same'!S31+'share-diff'!S31</f>
        <v>0</v>
      </c>
      <c r="T31" s="2">
        <f>'share-same'!T31+'share-diff'!T31</f>
        <v>0</v>
      </c>
      <c r="U31" s="2">
        <f>'share-same'!U31+'share-diff'!U31</f>
        <v>0</v>
      </c>
      <c r="V31" s="2">
        <f>'share-same'!V31+'share-diff'!V31</f>
        <v>0</v>
      </c>
      <c r="W31" s="2">
        <f>'share-same'!W31+'share-diff'!W31</f>
        <v>0</v>
      </c>
      <c r="X31" s="2">
        <f>'share-same'!X31+'share-diff'!X31</f>
        <v>0</v>
      </c>
      <c r="Y31" s="2">
        <f>'share-same'!Y31+'share-diff'!Y31</f>
        <v>0</v>
      </c>
      <c r="Z31" s="2"/>
      <c r="AA31" s="2"/>
      <c r="AB31" s="2">
        <f>'share-same'!AB31+'share-diff'!AB31</f>
        <v>0</v>
      </c>
    </row>
    <row r="32" spans="1:28" ht="14.25" thickBot="1" x14ac:dyDescent="0.2">
      <c r="A32" s="1" t="s">
        <v>11</v>
      </c>
      <c r="B32" s="2">
        <f>'share-same'!B32+'share-diff'!B32</f>
        <v>7</v>
      </c>
      <c r="C32" s="2"/>
      <c r="D32" s="2"/>
      <c r="E32" s="2">
        <f>'share-same'!E32+'share-diff'!E32</f>
        <v>5</v>
      </c>
      <c r="F32" s="2">
        <f>'share-same'!F32+'share-diff'!F32</f>
        <v>4</v>
      </c>
      <c r="G32" s="2">
        <f>'share-same'!G32+'share-diff'!G32</f>
        <v>3</v>
      </c>
      <c r="H32" s="2">
        <f>'share-same'!H32+'share-diff'!H32</f>
        <v>4</v>
      </c>
      <c r="I32" s="2">
        <f>'share-same'!I32+'share-diff'!I32</f>
        <v>1</v>
      </c>
      <c r="J32" s="2">
        <f>'share-same'!J32+'share-diff'!J32</f>
        <v>8</v>
      </c>
      <c r="K32" s="2">
        <f>'share-same'!K32+'share-diff'!K32</f>
        <v>5</v>
      </c>
      <c r="L32" s="2">
        <f>'share-same'!L32+'share-diff'!L32</f>
        <v>9</v>
      </c>
      <c r="M32" s="2">
        <f>'share-same'!M32+'share-diff'!M32</f>
        <v>8</v>
      </c>
      <c r="N32" s="2">
        <f>'share-same'!N32+'share-diff'!N32</f>
        <v>3</v>
      </c>
      <c r="O32" s="2">
        <f>'share-same'!O32+'share-diff'!O32</f>
        <v>7</v>
      </c>
      <c r="P32" s="2"/>
      <c r="Q32" s="2">
        <f>'share-same'!Q32+'share-diff'!Q32</f>
        <v>0</v>
      </c>
      <c r="R32" s="2">
        <f>'share-same'!R32+'share-diff'!R32</f>
        <v>3</v>
      </c>
      <c r="S32" s="2">
        <f>'share-same'!S32+'share-diff'!S32</f>
        <v>3</v>
      </c>
      <c r="T32" s="2">
        <f>'share-same'!T32+'share-diff'!T32</f>
        <v>3</v>
      </c>
      <c r="U32" s="2">
        <f>'share-same'!U32+'share-diff'!U32</f>
        <v>0</v>
      </c>
      <c r="V32" s="2">
        <f>'share-same'!V32+'share-diff'!V32</f>
        <v>0</v>
      </c>
      <c r="W32" s="2">
        <f>'share-same'!W32+'share-diff'!W32</f>
        <v>0</v>
      </c>
      <c r="X32" s="2">
        <f>'share-same'!X32+'share-diff'!X32</f>
        <v>0</v>
      </c>
      <c r="Y32" s="2">
        <f>'share-same'!Y32+'share-diff'!Y32</f>
        <v>0</v>
      </c>
      <c r="Z32" s="2"/>
      <c r="AA32" s="2"/>
      <c r="AB32" s="2">
        <f>'share-same'!AB32+'share-diff'!AB32</f>
        <v>435</v>
      </c>
    </row>
    <row r="33" spans="1:28" ht="14.25" thickBot="1" x14ac:dyDescent="0.2">
      <c r="A33" s="1" t="s">
        <v>12</v>
      </c>
      <c r="B33" s="2">
        <f>'share-same'!B33+'share-diff'!B33</f>
        <v>0</v>
      </c>
      <c r="C33" s="2"/>
      <c r="D33" s="2"/>
      <c r="E33" s="2">
        <f>'share-same'!E33+'share-diff'!E33</f>
        <v>0</v>
      </c>
      <c r="F33" s="2">
        <f>'share-same'!F33+'share-diff'!F33</f>
        <v>0</v>
      </c>
      <c r="G33" s="2">
        <f>'share-same'!G33+'share-diff'!G33</f>
        <v>0</v>
      </c>
      <c r="H33" s="2">
        <f>'share-same'!H173+'share-diff'!H173</f>
        <v>0</v>
      </c>
      <c r="I33" s="2">
        <f>'share-same'!I173+'share-diff'!I173</f>
        <v>0</v>
      </c>
      <c r="J33" s="2">
        <f>'share-same'!J33+'share-diff'!J33</f>
        <v>0</v>
      </c>
      <c r="K33" s="2">
        <f>'share-same'!K33+'share-diff'!K33</f>
        <v>0</v>
      </c>
      <c r="L33" s="2">
        <f>'share-same'!L33+'share-diff'!L33</f>
        <v>0</v>
      </c>
      <c r="M33" s="2">
        <f>'share-same'!M33+'share-diff'!M33</f>
        <v>0</v>
      </c>
      <c r="N33" s="2">
        <f>'share-same'!N33+'share-diff'!N33</f>
        <v>0</v>
      </c>
      <c r="O33" s="2">
        <f>'share-same'!O33+'share-diff'!O33</f>
        <v>0</v>
      </c>
      <c r="P33" s="2"/>
      <c r="Q33" s="2">
        <f>'share-same'!Q33+'share-diff'!Q33</f>
        <v>0</v>
      </c>
      <c r="R33" s="2">
        <f>'share-same'!R33+'share-diff'!R33</f>
        <v>0</v>
      </c>
      <c r="S33" s="2">
        <f>'share-same'!S33+'share-diff'!S33</f>
        <v>0</v>
      </c>
      <c r="T33" s="2">
        <f>'share-same'!T33+'share-diff'!T33</f>
        <v>0</v>
      </c>
      <c r="U33" s="2">
        <f>'share-same'!U33+'share-diff'!U33</f>
        <v>0</v>
      </c>
      <c r="V33" s="2">
        <f>'share-same'!V33+'share-diff'!V33</f>
        <v>0</v>
      </c>
      <c r="W33" s="2">
        <f>'share-same'!W33+'share-diff'!W33</f>
        <v>0</v>
      </c>
      <c r="X33" s="2">
        <f>'share-same'!X33+'share-diff'!X33</f>
        <v>0</v>
      </c>
      <c r="Y33" s="2">
        <f>'share-same'!Y33+'share-diff'!Y33</f>
        <v>0</v>
      </c>
      <c r="Z33" s="2"/>
      <c r="AA33" s="2"/>
      <c r="AB33" s="2">
        <f>'share-same'!AB33+'share-diff'!AB33</f>
        <v>0</v>
      </c>
    </row>
    <row r="34" spans="1:28" ht="14.25" thickBot="1" x14ac:dyDescent="0.2">
      <c r="A34" s="3" t="s">
        <v>0</v>
      </c>
      <c r="B34" s="4">
        <f t="shared" ref="B34" si="4">SUM(B23:B33)</f>
        <v>152</v>
      </c>
      <c r="C34" s="4"/>
      <c r="D34" s="4"/>
      <c r="E34" s="4">
        <f>SUM(E23:E33)</f>
        <v>112</v>
      </c>
      <c r="F34" s="4">
        <f t="shared" ref="F34:O34" si="5">SUM(F23:F33)</f>
        <v>118</v>
      </c>
      <c r="G34" s="4">
        <f t="shared" si="5"/>
        <v>40</v>
      </c>
      <c r="H34" s="4">
        <f t="shared" si="5"/>
        <v>85</v>
      </c>
      <c r="I34" s="4">
        <f t="shared" si="5"/>
        <v>33</v>
      </c>
      <c r="J34" s="4">
        <f t="shared" si="5"/>
        <v>1259</v>
      </c>
      <c r="K34" s="4">
        <f t="shared" si="5"/>
        <v>84</v>
      </c>
      <c r="L34" s="4">
        <f t="shared" si="5"/>
        <v>226</v>
      </c>
      <c r="M34" s="4">
        <f t="shared" si="5"/>
        <v>1186</v>
      </c>
      <c r="N34" s="4">
        <f t="shared" si="5"/>
        <v>77</v>
      </c>
      <c r="O34" s="4">
        <f t="shared" si="5"/>
        <v>131</v>
      </c>
      <c r="P34" s="4"/>
      <c r="Q34" s="4">
        <f t="shared" ref="Q34:R34" si="6">SUM(Q23:Q33)</f>
        <v>0</v>
      </c>
      <c r="R34" s="4">
        <f t="shared" si="6"/>
        <v>20</v>
      </c>
      <c r="S34" s="4">
        <f t="shared" ref="S34:Y34" si="7">SUM(S23:S33)</f>
        <v>21</v>
      </c>
      <c r="T34" s="4">
        <f t="shared" si="7"/>
        <v>3</v>
      </c>
      <c r="U34" s="4">
        <f t="shared" si="7"/>
        <v>0</v>
      </c>
      <c r="V34" s="4">
        <f t="shared" si="7"/>
        <v>18</v>
      </c>
      <c r="W34" s="4">
        <f t="shared" si="7"/>
        <v>1</v>
      </c>
      <c r="X34" s="4">
        <f t="shared" si="7"/>
        <v>13</v>
      </c>
      <c r="Y34" s="4">
        <f t="shared" si="7"/>
        <v>1</v>
      </c>
      <c r="Z34" s="4"/>
      <c r="AA34" s="4"/>
      <c r="AB34" s="4">
        <f t="shared" ref="AB34" si="8">SUM(AB23:AB33)</f>
        <v>4614</v>
      </c>
    </row>
    <row r="41" spans="1:28" ht="27" customHeight="1" x14ac:dyDescent="0.15">
      <c r="A41" s="108" t="s">
        <v>1</v>
      </c>
      <c r="B41" s="109" t="s">
        <v>28</v>
      </c>
      <c r="C41" s="109"/>
      <c r="D41" s="109"/>
      <c r="E41" s="110"/>
      <c r="F41" s="110"/>
      <c r="G41" s="110"/>
      <c r="H41" s="110"/>
      <c r="I41" s="110"/>
      <c r="J41" s="110"/>
      <c r="K41" s="110"/>
      <c r="L41" s="110"/>
      <c r="M41" s="110"/>
      <c r="N41" s="110"/>
      <c r="O41" s="110"/>
      <c r="P41" s="110"/>
      <c r="Q41" s="110"/>
      <c r="R41" s="110"/>
      <c r="S41" s="82"/>
    </row>
    <row r="42" spans="1:28" ht="27" x14ac:dyDescent="0.15">
      <c r="A42" s="108"/>
      <c r="B42" s="11" t="s">
        <v>13</v>
      </c>
      <c r="C42" s="11"/>
      <c r="D42" s="11"/>
      <c r="E42" s="7" t="s">
        <v>14</v>
      </c>
      <c r="F42" s="7" t="s">
        <v>15</v>
      </c>
      <c r="G42" s="7" t="s">
        <v>16</v>
      </c>
      <c r="H42" s="7" t="s">
        <v>17</v>
      </c>
      <c r="I42" s="7" t="s">
        <v>18</v>
      </c>
      <c r="J42" s="7" t="s">
        <v>20</v>
      </c>
      <c r="K42" s="7" t="s">
        <v>19</v>
      </c>
      <c r="L42" s="7" t="s">
        <v>21</v>
      </c>
      <c r="M42" s="7" t="s">
        <v>22</v>
      </c>
      <c r="N42" s="7" t="s">
        <v>23</v>
      </c>
      <c r="O42" s="7" t="s">
        <v>24</v>
      </c>
      <c r="P42" s="7"/>
      <c r="Q42" s="7" t="s">
        <v>25</v>
      </c>
      <c r="R42" s="7" t="s">
        <v>26</v>
      </c>
      <c r="S42" s="7" t="s">
        <v>133</v>
      </c>
      <c r="T42" s="73" t="s">
        <v>118</v>
      </c>
      <c r="U42" s="73" t="s">
        <v>119</v>
      </c>
      <c r="V42" s="73" t="s">
        <v>121</v>
      </c>
      <c r="W42" s="73" t="s">
        <v>122</v>
      </c>
      <c r="X42" s="73" t="s">
        <v>123</v>
      </c>
      <c r="Y42" s="73" t="s">
        <v>124</v>
      </c>
      <c r="AB42" s="90" t="s">
        <v>149</v>
      </c>
    </row>
    <row r="43" spans="1:28" ht="14.25" thickBot="1" x14ac:dyDescent="0.2">
      <c r="A43" s="1" t="s">
        <v>2</v>
      </c>
      <c r="B43" s="2">
        <f>'share-same'!B43+'share-diff'!B43</f>
        <v>1</v>
      </c>
      <c r="C43" s="2"/>
      <c r="D43" s="2"/>
      <c r="E43" s="2">
        <f>'share-same'!E43+'share-diff'!E43</f>
        <v>1</v>
      </c>
      <c r="F43" s="2">
        <f>'share-same'!F43+'share-diff'!F43</f>
        <v>0</v>
      </c>
      <c r="G43" s="2">
        <f>'share-same'!G43+'share-diff'!G43</f>
        <v>1</v>
      </c>
      <c r="H43" s="2">
        <f>'share-same'!H43+'share-diff'!H43</f>
        <v>0</v>
      </c>
      <c r="I43" s="2">
        <f>'share-same'!I43+'share-diff'!I43</f>
        <v>1</v>
      </c>
      <c r="J43" s="2">
        <f>'share-same'!J43+'share-diff'!J43</f>
        <v>0</v>
      </c>
      <c r="K43" s="2">
        <f>'share-same'!K43+'share-diff'!K43</f>
        <v>1</v>
      </c>
      <c r="L43" s="2">
        <f>'share-same'!L43+'share-diff'!L43</f>
        <v>1</v>
      </c>
      <c r="M43" s="2">
        <f>'share-same'!M43+'share-diff'!M43</f>
        <v>0</v>
      </c>
      <c r="N43" s="2">
        <f>'share-same'!N43+'share-diff'!N43</f>
        <v>1</v>
      </c>
      <c r="O43" s="2">
        <f>'share-same'!O43+'share-diff'!O43</f>
        <v>1</v>
      </c>
      <c r="P43" s="2"/>
      <c r="Q43" s="2">
        <f>'share-same'!Q43+'share-diff'!Q43</f>
        <v>0</v>
      </c>
      <c r="R43" s="2">
        <f>'share-same'!R43+'share-diff'!R43</f>
        <v>0</v>
      </c>
      <c r="S43" s="2">
        <f>'share-same'!S43+'share-diff'!S43</f>
        <v>0</v>
      </c>
      <c r="T43" s="2">
        <f>'share-same'!T43+'share-diff'!T43</f>
        <v>0</v>
      </c>
      <c r="U43" s="2">
        <f>'share-same'!U43+'share-diff'!U43</f>
        <v>0</v>
      </c>
      <c r="V43" s="2">
        <f>'share-same'!V43+'share-diff'!V43</f>
        <v>0</v>
      </c>
      <c r="W43" s="2">
        <f>'share-same'!W43+'share-diff'!W43</f>
        <v>0</v>
      </c>
      <c r="X43" s="2">
        <f>'share-same'!X43+'share-diff'!X43</f>
        <v>0</v>
      </c>
      <c r="Y43" s="2">
        <f>'share-same'!Y43+'share-diff'!Y43</f>
        <v>0</v>
      </c>
      <c r="Z43" s="2"/>
      <c r="AA43" s="2"/>
      <c r="AB43" s="2">
        <f>'share-same'!AB43+'share-diff'!AB43</f>
        <v>6</v>
      </c>
    </row>
    <row r="44" spans="1:28" ht="14.25" thickBot="1" x14ac:dyDescent="0.2">
      <c r="A44" s="1" t="s">
        <v>3</v>
      </c>
      <c r="B44" s="2">
        <f>'share-same'!B44+'share-diff'!B44</f>
        <v>22</v>
      </c>
      <c r="C44" s="2"/>
      <c r="D44" s="2"/>
      <c r="E44" s="2">
        <f>'share-same'!E44+'share-diff'!E44</f>
        <v>17</v>
      </c>
      <c r="F44" s="2">
        <f>'share-same'!F44+'share-diff'!F44</f>
        <v>17</v>
      </c>
      <c r="G44" s="2">
        <f>'share-same'!G44+'share-diff'!G44</f>
        <v>6</v>
      </c>
      <c r="H44" s="2">
        <f>'share-same'!H44+'share-diff'!H44</f>
        <v>13</v>
      </c>
      <c r="I44" s="2">
        <f>'share-same'!I44+'share-diff'!I44</f>
        <v>5</v>
      </c>
      <c r="J44" s="2">
        <f>'share-same'!J44+'share-diff'!J44</f>
        <v>258</v>
      </c>
      <c r="K44" s="2">
        <f>'share-same'!K44+'share-diff'!K44</f>
        <v>73</v>
      </c>
      <c r="L44" s="2">
        <f>'share-same'!L44+'share-diff'!L44</f>
        <v>107</v>
      </c>
      <c r="M44" s="2">
        <f>'share-same'!M44+'share-diff'!M44</f>
        <v>244</v>
      </c>
      <c r="N44" s="2">
        <f>'share-same'!N44+'share-diff'!N44</f>
        <v>69</v>
      </c>
      <c r="O44" s="2">
        <f>'share-same'!O44+'share-diff'!O44</f>
        <v>94</v>
      </c>
      <c r="P44" s="2"/>
      <c r="Q44" s="2">
        <f>'share-same'!Q44+'share-diff'!Q44</f>
        <v>0</v>
      </c>
      <c r="R44" s="2">
        <f>'share-same'!R44+'share-diff'!R44</f>
        <v>2</v>
      </c>
      <c r="S44" s="2">
        <f>'share-same'!S44+'share-diff'!S44</f>
        <v>2</v>
      </c>
      <c r="T44" s="2">
        <f>'share-same'!T44+'share-diff'!T44</f>
        <v>0</v>
      </c>
      <c r="U44" s="2">
        <f>'share-same'!U44+'share-diff'!U44</f>
        <v>0</v>
      </c>
      <c r="V44" s="2">
        <f>'share-same'!V44+'share-diff'!V44</f>
        <v>2</v>
      </c>
      <c r="W44" s="2">
        <f>'share-same'!W44+'share-diff'!W44</f>
        <v>2</v>
      </c>
      <c r="X44" s="2">
        <f>'share-same'!X44+'share-diff'!X44</f>
        <v>2</v>
      </c>
      <c r="Y44" s="2">
        <f>'share-same'!Y44+'share-diff'!Y44</f>
        <v>2</v>
      </c>
      <c r="Z44" s="2"/>
      <c r="AA44" s="2"/>
      <c r="AB44" s="2">
        <f>'share-same'!AB44+'share-diff'!AB44</f>
        <v>547</v>
      </c>
    </row>
    <row r="45" spans="1:28" ht="14.25" thickBot="1" x14ac:dyDescent="0.2">
      <c r="A45" s="1" t="s">
        <v>4</v>
      </c>
      <c r="B45" s="2">
        <f>'share-same'!B45+'share-diff'!B45</f>
        <v>0</v>
      </c>
      <c r="C45" s="2"/>
      <c r="D45" s="2"/>
      <c r="E45" s="2">
        <f>'share-same'!E45+'share-diff'!E45</f>
        <v>0</v>
      </c>
      <c r="F45" s="2">
        <f>'share-same'!F45+'share-diff'!F45</f>
        <v>0</v>
      </c>
      <c r="G45" s="2">
        <f>'share-same'!G45+'share-diff'!G45</f>
        <v>0</v>
      </c>
      <c r="H45" s="2">
        <f>'share-same'!H45+'share-diff'!H45</f>
        <v>0</v>
      </c>
      <c r="I45" s="2">
        <f>'share-same'!I45+'share-diff'!I45</f>
        <v>0</v>
      </c>
      <c r="J45" s="2">
        <f>'share-same'!J45+'share-diff'!J45</f>
        <v>0</v>
      </c>
      <c r="K45" s="2">
        <f>'share-same'!K45+'share-diff'!K45</f>
        <v>0</v>
      </c>
      <c r="L45" s="2">
        <f>'share-same'!L45+'share-diff'!L45</f>
        <v>0</v>
      </c>
      <c r="M45" s="2">
        <f>'share-same'!M45+'share-diff'!M45</f>
        <v>0</v>
      </c>
      <c r="N45" s="2">
        <f>'share-same'!N45+'share-diff'!N45</f>
        <v>0</v>
      </c>
      <c r="O45" s="2">
        <f>'share-same'!O45+'share-diff'!O45</f>
        <v>0</v>
      </c>
      <c r="P45" s="2"/>
      <c r="Q45" s="2">
        <f>'share-same'!Q45+'share-diff'!Q45</f>
        <v>0</v>
      </c>
      <c r="R45" s="2">
        <f>'share-same'!R45+'share-diff'!R45</f>
        <v>0</v>
      </c>
      <c r="S45" s="2">
        <f>'share-same'!S45+'share-diff'!S45</f>
        <v>0</v>
      </c>
      <c r="T45" s="2">
        <f>'share-same'!T45+'share-diff'!T45</f>
        <v>0</v>
      </c>
      <c r="U45" s="2">
        <f>'share-same'!U45+'share-diff'!U45</f>
        <v>0</v>
      </c>
      <c r="V45" s="2">
        <f>'share-same'!V45+'share-diff'!V45</f>
        <v>0</v>
      </c>
      <c r="W45" s="2">
        <f>'share-same'!W45+'share-diff'!W45</f>
        <v>0</v>
      </c>
      <c r="X45" s="2">
        <f>'share-same'!X45+'share-diff'!X45</f>
        <v>0</v>
      </c>
      <c r="Y45" s="2">
        <f>'share-same'!Y45+'share-diff'!Y45</f>
        <v>0</v>
      </c>
      <c r="Z45" s="2"/>
      <c r="AA45" s="2"/>
      <c r="AB45" s="2">
        <f>'share-same'!AB45+'share-diff'!AB45</f>
        <v>0</v>
      </c>
    </row>
    <row r="46" spans="1:28" ht="14.25" thickBot="1" x14ac:dyDescent="0.2">
      <c r="A46" s="1" t="s">
        <v>5</v>
      </c>
      <c r="B46" s="2">
        <f>'share-same'!B46+'share-diff'!B46</f>
        <v>32</v>
      </c>
      <c r="C46" s="2"/>
      <c r="D46" s="2"/>
      <c r="E46" s="2">
        <f>'share-same'!E46+'share-diff'!E46</f>
        <v>31</v>
      </c>
      <c r="F46" s="2">
        <f>'share-same'!F46+'share-diff'!F46</f>
        <v>20</v>
      </c>
      <c r="G46" s="2">
        <f>'share-same'!G46+'share-diff'!G46</f>
        <v>13</v>
      </c>
      <c r="H46" s="2">
        <f>'share-same'!H46+'share-diff'!H46</f>
        <v>19</v>
      </c>
      <c r="I46" s="2">
        <f>'share-same'!I46+'share-diff'!I46</f>
        <v>13</v>
      </c>
      <c r="J46" s="2">
        <f>'share-same'!J46+'share-diff'!J46</f>
        <v>93</v>
      </c>
      <c r="K46" s="2">
        <f>'share-same'!K46+'share-diff'!K46</f>
        <v>14</v>
      </c>
      <c r="L46" s="2">
        <f>'share-same'!L46+'share-diff'!L46</f>
        <v>39</v>
      </c>
      <c r="M46" s="2">
        <f>'share-same'!M46+'share-diff'!M46</f>
        <v>92</v>
      </c>
      <c r="N46" s="2">
        <f>'share-same'!N46+'share-diff'!N46</f>
        <v>14</v>
      </c>
      <c r="O46" s="2">
        <f>'share-same'!O46+'share-diff'!O46</f>
        <v>38</v>
      </c>
      <c r="P46" s="2"/>
      <c r="Q46" s="2">
        <f>'share-same'!Q46+'share-diff'!Q46</f>
        <v>0</v>
      </c>
      <c r="R46" s="2">
        <f>'share-same'!R46+'share-diff'!R46</f>
        <v>6</v>
      </c>
      <c r="S46" s="2">
        <f>'share-same'!S46+'share-diff'!S46</f>
        <v>6</v>
      </c>
      <c r="T46" s="2">
        <f>'share-same'!T46+'share-diff'!T46</f>
        <v>0</v>
      </c>
      <c r="U46" s="2">
        <f>'share-same'!U46+'share-diff'!U46</f>
        <v>0</v>
      </c>
      <c r="V46" s="2">
        <f>'share-same'!V46+'share-diff'!V46</f>
        <v>6</v>
      </c>
      <c r="W46" s="2">
        <f>'share-same'!W46+'share-diff'!W46</f>
        <v>0</v>
      </c>
      <c r="X46" s="2">
        <f>'share-same'!X46+'share-diff'!X46</f>
        <v>6</v>
      </c>
      <c r="Y46" s="2">
        <f>'share-same'!Y46+'share-diff'!Y46</f>
        <v>0</v>
      </c>
      <c r="Z46" s="2"/>
      <c r="AA46" s="2"/>
      <c r="AB46" s="2">
        <f>'share-same'!AB46+'share-diff'!AB46</f>
        <v>260</v>
      </c>
    </row>
    <row r="47" spans="1:28" ht="14.25" thickBot="1" x14ac:dyDescent="0.2">
      <c r="A47" s="1" t="s">
        <v>6</v>
      </c>
      <c r="B47" s="2">
        <f>'share-same'!B47+'share-diff'!B47</f>
        <v>0</v>
      </c>
      <c r="C47" s="2"/>
      <c r="D47" s="2"/>
      <c r="E47" s="2">
        <f>'share-same'!E47+'share-diff'!E47</f>
        <v>0</v>
      </c>
      <c r="F47" s="2">
        <f>'share-same'!F47+'share-diff'!F47</f>
        <v>0</v>
      </c>
      <c r="G47" s="2">
        <f>'share-same'!G47+'share-diff'!G47</f>
        <v>0</v>
      </c>
      <c r="H47" s="2">
        <f>'share-same'!H47+'share-diff'!H47</f>
        <v>0</v>
      </c>
      <c r="I47" s="2">
        <f>'share-same'!I47+'share-diff'!I47</f>
        <v>0</v>
      </c>
      <c r="J47" s="2">
        <f>'share-same'!J47+'share-diff'!J47</f>
        <v>0</v>
      </c>
      <c r="K47" s="2">
        <f>'share-same'!K47+'share-diff'!K47</f>
        <v>0</v>
      </c>
      <c r="L47" s="2">
        <f>'share-same'!L47+'share-diff'!L47</f>
        <v>0</v>
      </c>
      <c r="M47" s="2">
        <f>'share-same'!M47+'share-diff'!M47</f>
        <v>0</v>
      </c>
      <c r="N47" s="2">
        <f>'share-same'!N47+'share-diff'!N47</f>
        <v>0</v>
      </c>
      <c r="O47" s="2">
        <f>'share-same'!O47+'share-diff'!O47</f>
        <v>0</v>
      </c>
      <c r="P47" s="2"/>
      <c r="Q47" s="2">
        <f>'share-same'!Q47+'share-diff'!Q47</f>
        <v>0</v>
      </c>
      <c r="R47" s="2">
        <f>'share-same'!R47+'share-diff'!R47</f>
        <v>0</v>
      </c>
      <c r="S47" s="2">
        <f>'share-same'!S47+'share-diff'!S47</f>
        <v>0</v>
      </c>
      <c r="T47" s="2">
        <f>'share-same'!T47+'share-diff'!T47</f>
        <v>0</v>
      </c>
      <c r="U47" s="2">
        <f>'share-same'!U47+'share-diff'!U47</f>
        <v>0</v>
      </c>
      <c r="V47" s="2">
        <f>'share-same'!V47+'share-diff'!V47</f>
        <v>0</v>
      </c>
      <c r="W47" s="2">
        <f>'share-same'!W47+'share-diff'!W47</f>
        <v>0</v>
      </c>
      <c r="X47" s="2">
        <f>'share-same'!X47+'share-diff'!X47</f>
        <v>0</v>
      </c>
      <c r="Y47" s="2">
        <f>'share-same'!Y47+'share-diff'!Y47</f>
        <v>0</v>
      </c>
      <c r="Z47" s="2"/>
      <c r="AA47" s="2"/>
      <c r="AB47" s="2">
        <f>'share-same'!AB47+'share-diff'!AB47</f>
        <v>0</v>
      </c>
    </row>
    <row r="48" spans="1:28" ht="14.25" thickBot="1" x14ac:dyDescent="0.2">
      <c r="A48" s="1" t="s">
        <v>7</v>
      </c>
      <c r="B48" s="2">
        <f>'share-same'!B48+'share-diff'!B48</f>
        <v>49</v>
      </c>
      <c r="C48" s="2"/>
      <c r="D48" s="2"/>
      <c r="E48" s="2">
        <f>'share-same'!E48+'share-diff'!E48</f>
        <v>33</v>
      </c>
      <c r="F48" s="2">
        <f>'share-same'!F48+'share-diff'!F48</f>
        <v>42</v>
      </c>
      <c r="G48" s="2">
        <f>'share-same'!G48+'share-diff'!G48</f>
        <v>10</v>
      </c>
      <c r="H48" s="2">
        <f>'share-same'!H48+'share-diff'!H48</f>
        <v>26</v>
      </c>
      <c r="I48" s="2">
        <f>'share-same'!I48+'share-diff'!I48</f>
        <v>9</v>
      </c>
      <c r="J48" s="2">
        <f>'share-same'!J48+'share-diff'!J48</f>
        <v>397</v>
      </c>
      <c r="K48" s="2">
        <f>'share-same'!K48+'share-diff'!K48</f>
        <v>17</v>
      </c>
      <c r="L48" s="2">
        <f>'share-same'!L48+'share-diff'!L48</f>
        <v>160</v>
      </c>
      <c r="M48" s="2">
        <f>'share-same'!M48+'share-diff'!M48</f>
        <v>348</v>
      </c>
      <c r="N48" s="2">
        <f>'share-same'!N48+'share-diff'!N48</f>
        <v>15</v>
      </c>
      <c r="O48" s="2">
        <f>'share-same'!O48+'share-diff'!O48</f>
        <v>143</v>
      </c>
      <c r="P48" s="2"/>
      <c r="Q48" s="2">
        <f>'share-same'!Q48+'share-diff'!Q48</f>
        <v>1</v>
      </c>
      <c r="R48" s="2">
        <f>'share-same'!R48+'share-diff'!R48</f>
        <v>4</v>
      </c>
      <c r="S48" s="2">
        <f>'share-same'!S48+'share-diff'!S48</f>
        <v>5</v>
      </c>
      <c r="T48" s="2">
        <f>'share-same'!T48+'share-diff'!T48</f>
        <v>0</v>
      </c>
      <c r="U48" s="2">
        <f>'share-same'!U48+'share-diff'!U48</f>
        <v>0</v>
      </c>
      <c r="V48" s="2">
        <f>'share-same'!V48+'share-diff'!V48</f>
        <v>2</v>
      </c>
      <c r="W48" s="2">
        <f>'share-same'!W48+'share-diff'!W48</f>
        <v>0</v>
      </c>
      <c r="X48" s="2">
        <f>'share-same'!X48+'share-diff'!X48</f>
        <v>2</v>
      </c>
      <c r="Y48" s="2">
        <f>'share-same'!Y48+'share-diff'!Y48</f>
        <v>0</v>
      </c>
      <c r="Z48" s="2"/>
      <c r="AA48" s="2"/>
      <c r="AB48" s="2">
        <f>'share-same'!AB48+'share-diff'!AB48</f>
        <v>896</v>
      </c>
    </row>
    <row r="49" spans="1:28" ht="14.25" thickBot="1" x14ac:dyDescent="0.2">
      <c r="A49" s="1" t="s">
        <v>8</v>
      </c>
      <c r="B49" s="2">
        <f>'share-same'!B49+'share-diff'!B49</f>
        <v>27</v>
      </c>
      <c r="C49" s="2"/>
      <c r="D49" s="2"/>
      <c r="E49" s="2">
        <f>'share-same'!E49+'share-diff'!E49</f>
        <v>12</v>
      </c>
      <c r="F49" s="2">
        <f>'share-same'!F49+'share-diff'!F49</f>
        <v>13</v>
      </c>
      <c r="G49" s="2">
        <f>'share-same'!G49+'share-diff'!G49</f>
        <v>17</v>
      </c>
      <c r="H49" s="2">
        <f>'share-same'!H49+'share-diff'!H49</f>
        <v>7</v>
      </c>
      <c r="I49" s="2">
        <f>'share-same'!I49+'share-diff'!I49</f>
        <v>7</v>
      </c>
      <c r="J49" s="2">
        <f>'share-same'!J49+'share-diff'!J49</f>
        <v>25</v>
      </c>
      <c r="K49" s="2">
        <f>'share-same'!K49+'share-diff'!K49</f>
        <v>41</v>
      </c>
      <c r="L49" s="2">
        <f>'share-same'!L49+'share-diff'!L49</f>
        <v>48</v>
      </c>
      <c r="M49" s="2">
        <f>'share-same'!M49+'share-diff'!M49</f>
        <v>11</v>
      </c>
      <c r="N49" s="2">
        <f>'share-same'!N49+'share-diff'!N49</f>
        <v>14</v>
      </c>
      <c r="O49" s="2">
        <f>'share-same'!O49+'share-diff'!O49</f>
        <v>16</v>
      </c>
      <c r="P49" s="2"/>
      <c r="Q49" s="2">
        <f>'share-same'!Q49+'share-diff'!Q49</f>
        <v>2</v>
      </c>
      <c r="R49" s="2">
        <f>'share-same'!R49+'share-diff'!R49</f>
        <v>18</v>
      </c>
      <c r="S49" s="2">
        <f>'share-same'!S49+'share-diff'!S49</f>
        <v>19</v>
      </c>
      <c r="T49" s="2">
        <f>'share-same'!T49+'share-diff'!T49</f>
        <v>0</v>
      </c>
      <c r="U49" s="2">
        <f>'share-same'!U49+'share-diff'!U49</f>
        <v>0</v>
      </c>
      <c r="V49" s="2">
        <f>'share-same'!V49+'share-diff'!V49</f>
        <v>12</v>
      </c>
      <c r="W49" s="2">
        <f>'share-same'!W49+'share-diff'!W49</f>
        <v>0</v>
      </c>
      <c r="X49" s="2">
        <f>'share-same'!X49+'share-diff'!X49</f>
        <v>3</v>
      </c>
      <c r="Y49" s="2">
        <f>'share-same'!Y49+'share-diff'!Y49</f>
        <v>0</v>
      </c>
      <c r="Z49" s="2"/>
      <c r="AA49" s="2"/>
      <c r="AB49" s="2">
        <f>'share-same'!AB49+'share-diff'!AB49</f>
        <v>184</v>
      </c>
    </row>
    <row r="50" spans="1:28" ht="14.25" thickBot="1" x14ac:dyDescent="0.2">
      <c r="A50" s="1" t="s">
        <v>9</v>
      </c>
      <c r="B50" s="2">
        <f>'share-same'!B50+'share-diff'!B50</f>
        <v>21</v>
      </c>
      <c r="C50" s="2"/>
      <c r="D50" s="2"/>
      <c r="E50" s="2">
        <f>'share-same'!E50+'share-diff'!E50</f>
        <v>12</v>
      </c>
      <c r="F50" s="2">
        <f>'share-same'!F50+'share-diff'!F50</f>
        <v>8</v>
      </c>
      <c r="G50" s="2">
        <f>'share-same'!G50+'share-diff'!G50</f>
        <v>13</v>
      </c>
      <c r="H50" s="2">
        <f>'share-same'!H50+'share-diff'!H50</f>
        <v>7</v>
      </c>
      <c r="I50" s="2">
        <f>'share-same'!I50+'share-diff'!I50</f>
        <v>5</v>
      </c>
      <c r="J50" s="2">
        <f>'share-same'!J50+'share-diff'!J50</f>
        <v>22</v>
      </c>
      <c r="K50" s="2">
        <f>'share-same'!K50+'share-diff'!K50</f>
        <v>60</v>
      </c>
      <c r="L50" s="2">
        <f>'share-same'!L50+'share-diff'!L50</f>
        <v>28</v>
      </c>
      <c r="M50" s="2">
        <f>'share-same'!M50+'share-diff'!M50</f>
        <v>20</v>
      </c>
      <c r="N50" s="2">
        <f>'share-same'!N50+'share-diff'!N50</f>
        <v>17</v>
      </c>
      <c r="O50" s="2">
        <f>'share-same'!O50+'share-diff'!O50</f>
        <v>17</v>
      </c>
      <c r="P50" s="2"/>
      <c r="Q50" s="2">
        <f>'share-same'!Q50+'share-diff'!Q50</f>
        <v>0</v>
      </c>
      <c r="R50" s="2">
        <f>'share-same'!R50+'share-diff'!R50</f>
        <v>2</v>
      </c>
      <c r="S50" s="2">
        <f>'share-same'!S50+'share-diff'!S50</f>
        <v>2</v>
      </c>
      <c r="T50" s="2">
        <f>'share-same'!T50+'share-diff'!T50</f>
        <v>0</v>
      </c>
      <c r="U50" s="2">
        <f>'share-same'!U50+'share-diff'!U50</f>
        <v>0</v>
      </c>
      <c r="V50" s="2">
        <f>'share-same'!V50+'share-diff'!V50</f>
        <v>4</v>
      </c>
      <c r="W50" s="2">
        <f>'share-same'!W50+'share-diff'!W50</f>
        <v>3</v>
      </c>
      <c r="X50" s="2">
        <f>'share-same'!X50+'share-diff'!X50</f>
        <v>1</v>
      </c>
      <c r="Y50" s="2">
        <f>'share-same'!Y50+'share-diff'!Y50</f>
        <v>0</v>
      </c>
      <c r="Z50" s="2"/>
      <c r="AA50" s="2"/>
      <c r="AB50" s="2">
        <f>'share-same'!AB50+'share-diff'!AB50</f>
        <v>109</v>
      </c>
    </row>
    <row r="51" spans="1:28" ht="14.25" thickBot="1" x14ac:dyDescent="0.2">
      <c r="A51" s="1" t="s">
        <v>10</v>
      </c>
      <c r="B51" s="2">
        <f>'share-same'!B51+'share-diff'!B51</f>
        <v>0</v>
      </c>
      <c r="C51" s="2"/>
      <c r="D51" s="2"/>
      <c r="E51" s="2">
        <f>'share-same'!E51+'share-diff'!E51</f>
        <v>0</v>
      </c>
      <c r="F51" s="2">
        <f>'share-same'!F51+'share-diff'!F51</f>
        <v>0</v>
      </c>
      <c r="G51" s="2">
        <f>'share-same'!G51+'share-diff'!G51</f>
        <v>0</v>
      </c>
      <c r="H51" s="2">
        <f>'share-same'!H51+'share-diff'!H51</f>
        <v>0</v>
      </c>
      <c r="I51" s="2">
        <f>'share-same'!I51+'share-diff'!I51</f>
        <v>0</v>
      </c>
      <c r="J51" s="2">
        <f>'share-same'!J51+'share-diff'!J51</f>
        <v>0</v>
      </c>
      <c r="K51" s="2">
        <f>'share-same'!K51+'share-diff'!K51</f>
        <v>0</v>
      </c>
      <c r="L51" s="2">
        <f>'share-same'!L51+'share-diff'!L51</f>
        <v>0</v>
      </c>
      <c r="M51" s="2">
        <f>'share-same'!M51+'share-diff'!M51</f>
        <v>0</v>
      </c>
      <c r="N51" s="2">
        <f>'share-same'!N51+'share-diff'!N51</f>
        <v>0</v>
      </c>
      <c r="O51" s="2">
        <f>'share-same'!O51+'share-diff'!O51</f>
        <v>0</v>
      </c>
      <c r="P51" s="2"/>
      <c r="Q51" s="2">
        <f>'share-same'!Q51+'share-diff'!Q51</f>
        <v>0</v>
      </c>
      <c r="R51" s="2">
        <f>'share-same'!R51+'share-diff'!R51</f>
        <v>0</v>
      </c>
      <c r="S51" s="2">
        <f>'share-same'!S51+'share-diff'!S51</f>
        <v>0</v>
      </c>
      <c r="T51" s="2">
        <f>'share-same'!T51+'share-diff'!T51</f>
        <v>0</v>
      </c>
      <c r="U51" s="2">
        <f>'share-same'!U51+'share-diff'!U51</f>
        <v>0</v>
      </c>
      <c r="V51" s="2">
        <f>'share-same'!V51+'share-diff'!V51</f>
        <v>0</v>
      </c>
      <c r="W51" s="2">
        <f>'share-same'!W51+'share-diff'!W51</f>
        <v>0</v>
      </c>
      <c r="X51" s="2">
        <f>'share-same'!X51+'share-diff'!X51</f>
        <v>0</v>
      </c>
      <c r="Y51" s="2">
        <f>'share-same'!Y51+'share-diff'!Y51</f>
        <v>0</v>
      </c>
      <c r="Z51" s="2"/>
      <c r="AA51" s="2"/>
      <c r="AB51" s="2">
        <f>'share-same'!AB51+'share-diff'!AB51</f>
        <v>0</v>
      </c>
    </row>
    <row r="52" spans="1:28" ht="14.25" thickBot="1" x14ac:dyDescent="0.2">
      <c r="A52" s="1" t="s">
        <v>11</v>
      </c>
      <c r="B52" s="2">
        <f>'share-same'!B52+'share-diff'!B52</f>
        <v>12</v>
      </c>
      <c r="C52" s="2"/>
      <c r="D52" s="2"/>
      <c r="E52" s="2">
        <f>'share-same'!E52+'share-diff'!E52</f>
        <v>11</v>
      </c>
      <c r="F52" s="2">
        <f>'share-same'!F52+'share-diff'!F52</f>
        <v>6</v>
      </c>
      <c r="G52" s="2">
        <f>'share-same'!G52+'share-diff'!G52</f>
        <v>6</v>
      </c>
      <c r="H52" s="2">
        <f>'share-same'!H52+'share-diff'!H52</f>
        <v>6</v>
      </c>
      <c r="I52" s="2">
        <f>'share-same'!I52+'share-diff'!I52</f>
        <v>5</v>
      </c>
      <c r="J52" s="2">
        <f>'share-same'!J52+'share-diff'!J52</f>
        <v>9</v>
      </c>
      <c r="K52" s="2">
        <f>'share-same'!K52+'share-diff'!K52</f>
        <v>12</v>
      </c>
      <c r="L52" s="2">
        <f>'share-same'!L52+'share-diff'!L52</f>
        <v>15</v>
      </c>
      <c r="M52" s="2">
        <f>'share-same'!M52+'share-diff'!M52</f>
        <v>9</v>
      </c>
      <c r="N52" s="2">
        <f>'share-same'!N52+'share-diff'!N52</f>
        <v>10</v>
      </c>
      <c r="O52" s="2">
        <f>'share-same'!O52+'share-diff'!O52</f>
        <v>14</v>
      </c>
      <c r="P52" s="2"/>
      <c r="Q52" s="2">
        <f>'share-same'!Q52+'share-diff'!Q52</f>
        <v>0</v>
      </c>
      <c r="R52" s="2">
        <f>'share-same'!R52+'share-diff'!R52</f>
        <v>1</v>
      </c>
      <c r="S52" s="2">
        <f>'share-same'!S52+'share-diff'!S52</f>
        <v>6</v>
      </c>
      <c r="T52" s="2">
        <f>'share-same'!T52+'share-diff'!T52</f>
        <v>0</v>
      </c>
      <c r="U52" s="2">
        <f>'share-same'!U52+'share-diff'!U52</f>
        <v>0</v>
      </c>
      <c r="V52" s="2">
        <f>'share-same'!V52+'share-diff'!V52</f>
        <v>3</v>
      </c>
      <c r="W52" s="2">
        <f>'share-same'!W52+'share-diff'!W52</f>
        <v>0</v>
      </c>
      <c r="X52" s="2">
        <f>'share-same'!X52+'share-diff'!X52</f>
        <v>3</v>
      </c>
      <c r="Y52" s="2">
        <f>'share-same'!Y52+'share-diff'!Y52</f>
        <v>0</v>
      </c>
      <c r="Z52" s="2"/>
      <c r="AA52" s="2"/>
      <c r="AB52" s="2">
        <f>'share-same'!AB52+'share-diff'!AB52</f>
        <v>93</v>
      </c>
    </row>
    <row r="53" spans="1:28" ht="14.25" thickBot="1" x14ac:dyDescent="0.2">
      <c r="A53" s="1" t="s">
        <v>12</v>
      </c>
      <c r="B53" s="2">
        <f>'share-same'!B53+'share-diff'!B53</f>
        <v>0</v>
      </c>
      <c r="C53" s="2"/>
      <c r="D53" s="2"/>
      <c r="E53" s="2">
        <f>'share-same'!E53+'share-diff'!E53</f>
        <v>0</v>
      </c>
      <c r="F53" s="2">
        <f>'share-same'!F53+'share-diff'!F53</f>
        <v>0</v>
      </c>
      <c r="G53" s="2">
        <f>'share-same'!G53+'share-diff'!G53</f>
        <v>0</v>
      </c>
      <c r="H53" s="2">
        <f>'share-same'!K193+'share-diff'!H193</f>
        <v>0</v>
      </c>
      <c r="I53" s="2">
        <f>'share-same'!L193+'share-diff'!I193</f>
        <v>0</v>
      </c>
      <c r="J53" s="2">
        <f>'share-same'!J53+'share-diff'!J53</f>
        <v>0</v>
      </c>
      <c r="K53" s="2">
        <f>'share-same'!K53+'share-diff'!K53</f>
        <v>0</v>
      </c>
      <c r="L53" s="2">
        <f>'share-same'!L53+'share-diff'!L53</f>
        <v>0</v>
      </c>
      <c r="M53" s="2">
        <f>'share-same'!M53+'share-diff'!M53</f>
        <v>0</v>
      </c>
      <c r="N53" s="2">
        <f>'share-same'!N53+'share-diff'!N53</f>
        <v>0</v>
      </c>
      <c r="O53" s="2">
        <f>'share-same'!O53+'share-diff'!O53</f>
        <v>0</v>
      </c>
      <c r="P53" s="2"/>
      <c r="Q53" s="2">
        <f>'share-same'!Q53+'share-diff'!Q53</f>
        <v>0</v>
      </c>
      <c r="R53" s="2">
        <f>'share-same'!R53+'share-diff'!R53</f>
        <v>0</v>
      </c>
      <c r="S53" s="2">
        <f>'share-same'!S53+'share-diff'!S53</f>
        <v>0</v>
      </c>
      <c r="T53" s="2">
        <f>'share-same'!T53+'share-diff'!T53</f>
        <v>0</v>
      </c>
      <c r="U53" s="2">
        <f>'share-same'!U53+'share-diff'!U53</f>
        <v>0</v>
      </c>
      <c r="V53" s="2">
        <f>'share-same'!V53+'share-diff'!V53</f>
        <v>0</v>
      </c>
      <c r="W53" s="2">
        <f>'share-same'!W53+'share-diff'!W53</f>
        <v>0</v>
      </c>
      <c r="X53" s="2">
        <f>'share-same'!X53+'share-diff'!X53</f>
        <v>0</v>
      </c>
      <c r="Y53" s="2">
        <f>'share-same'!Y53+'share-diff'!Y53</f>
        <v>0</v>
      </c>
      <c r="Z53" s="2"/>
      <c r="AA53" s="2"/>
      <c r="AB53" s="2">
        <f>'share-same'!AB53+'share-diff'!AB53</f>
        <v>0</v>
      </c>
    </row>
    <row r="54" spans="1:28" ht="14.25" thickBot="1" x14ac:dyDescent="0.2">
      <c r="A54" s="3" t="s">
        <v>0</v>
      </c>
      <c r="B54" s="4">
        <f t="shared" ref="B54" si="9">SUM(B43:B53)</f>
        <v>164</v>
      </c>
      <c r="C54" s="4"/>
      <c r="D54" s="4"/>
      <c r="E54" s="4">
        <f>SUM(E43:E53)</f>
        <v>117</v>
      </c>
      <c r="F54" s="4">
        <f t="shared" ref="F54:O54" si="10">SUM(F43:F53)</f>
        <v>106</v>
      </c>
      <c r="G54" s="4">
        <f t="shared" si="10"/>
        <v>66</v>
      </c>
      <c r="H54" s="4">
        <f t="shared" si="10"/>
        <v>78</v>
      </c>
      <c r="I54" s="4">
        <f t="shared" si="10"/>
        <v>45</v>
      </c>
      <c r="J54" s="4">
        <f t="shared" si="10"/>
        <v>804</v>
      </c>
      <c r="K54" s="4">
        <f t="shared" si="10"/>
        <v>218</v>
      </c>
      <c r="L54" s="4">
        <f t="shared" si="10"/>
        <v>398</v>
      </c>
      <c r="M54" s="4">
        <f t="shared" si="10"/>
        <v>724</v>
      </c>
      <c r="N54" s="4">
        <f t="shared" si="10"/>
        <v>140</v>
      </c>
      <c r="O54" s="4">
        <f t="shared" si="10"/>
        <v>323</v>
      </c>
      <c r="P54" s="4"/>
      <c r="Q54" s="4">
        <f t="shared" ref="Q54:R54" si="11">SUM(Q43:Q53)</f>
        <v>3</v>
      </c>
      <c r="R54" s="4">
        <f t="shared" si="11"/>
        <v>33</v>
      </c>
      <c r="S54" s="4">
        <f t="shared" ref="S54:Y54" si="12">SUM(S43:S53)</f>
        <v>40</v>
      </c>
      <c r="T54" s="4">
        <f t="shared" si="12"/>
        <v>0</v>
      </c>
      <c r="U54" s="4">
        <f t="shared" si="12"/>
        <v>0</v>
      </c>
      <c r="V54" s="4">
        <f t="shared" si="12"/>
        <v>29</v>
      </c>
      <c r="W54" s="4">
        <f t="shared" si="12"/>
        <v>5</v>
      </c>
      <c r="X54" s="4">
        <f t="shared" si="12"/>
        <v>17</v>
      </c>
      <c r="Y54" s="4">
        <f t="shared" si="12"/>
        <v>2</v>
      </c>
      <c r="Z54" s="4"/>
      <c r="AA54" s="4"/>
      <c r="AB54" s="4">
        <f t="shared" ref="AB54" si="13">SUM(AB43:AB53)</f>
        <v>2095</v>
      </c>
    </row>
    <row r="61" spans="1:28" ht="27" customHeight="1" x14ac:dyDescent="0.15">
      <c r="A61" s="108" t="s">
        <v>1</v>
      </c>
      <c r="B61" s="109" t="s">
        <v>29</v>
      </c>
      <c r="C61" s="109"/>
      <c r="D61" s="109"/>
      <c r="E61" s="110"/>
      <c r="F61" s="110"/>
      <c r="G61" s="110"/>
      <c r="H61" s="110"/>
      <c r="I61" s="110"/>
      <c r="J61" s="110"/>
      <c r="K61" s="110"/>
      <c r="L61" s="110"/>
      <c r="M61" s="110"/>
      <c r="N61" s="110"/>
      <c r="O61" s="110"/>
      <c r="P61" s="110"/>
      <c r="Q61" s="110"/>
      <c r="R61" s="110"/>
      <c r="S61" s="82"/>
    </row>
    <row r="62" spans="1:28" ht="27" x14ac:dyDescent="0.15">
      <c r="A62" s="108"/>
      <c r="B62" s="11" t="s">
        <v>13</v>
      </c>
      <c r="C62" s="11"/>
      <c r="D62" s="11"/>
      <c r="E62" s="7" t="s">
        <v>14</v>
      </c>
      <c r="F62" s="7" t="s">
        <v>15</v>
      </c>
      <c r="G62" s="7" t="s">
        <v>16</v>
      </c>
      <c r="H62" s="7" t="s">
        <v>17</v>
      </c>
      <c r="I62" s="7" t="s">
        <v>18</v>
      </c>
      <c r="J62" s="7" t="s">
        <v>20</v>
      </c>
      <c r="K62" s="7" t="s">
        <v>19</v>
      </c>
      <c r="L62" s="7" t="s">
        <v>21</v>
      </c>
      <c r="M62" s="7" t="s">
        <v>22</v>
      </c>
      <c r="N62" s="7" t="s">
        <v>23</v>
      </c>
      <c r="O62" s="7" t="s">
        <v>24</v>
      </c>
      <c r="P62" s="7"/>
      <c r="Q62" s="7" t="s">
        <v>25</v>
      </c>
      <c r="R62" s="7" t="s">
        <v>26</v>
      </c>
      <c r="S62" s="7" t="s">
        <v>133</v>
      </c>
      <c r="T62" s="73" t="s">
        <v>118</v>
      </c>
      <c r="U62" s="73" t="s">
        <v>119</v>
      </c>
      <c r="V62" s="73" t="s">
        <v>121</v>
      </c>
      <c r="W62" s="73" t="s">
        <v>122</v>
      </c>
      <c r="X62" s="73" t="s">
        <v>123</v>
      </c>
      <c r="Y62" s="73" t="s">
        <v>124</v>
      </c>
      <c r="AB62" s="90" t="s">
        <v>149</v>
      </c>
    </row>
    <row r="63" spans="1:28" ht="14.25" thickBot="1" x14ac:dyDescent="0.2">
      <c r="A63" s="1" t="s">
        <v>2</v>
      </c>
      <c r="B63" s="2">
        <f>'share-same'!B63+'share-diff'!B63</f>
        <v>0</v>
      </c>
      <c r="C63" s="2"/>
      <c r="D63" s="2"/>
      <c r="E63" s="2">
        <f>'share-same'!E63+'share-diff'!E63</f>
        <v>0</v>
      </c>
      <c r="F63" s="2">
        <f>'share-same'!F63+'share-diff'!F63</f>
        <v>0</v>
      </c>
      <c r="G63" s="2">
        <f>'share-same'!G63+'share-diff'!G63</f>
        <v>0</v>
      </c>
      <c r="H63" s="2">
        <f>'share-same'!H63+'share-diff'!H63</f>
        <v>0</v>
      </c>
      <c r="I63" s="2">
        <f>'share-same'!I63+'share-diff'!I63</f>
        <v>0</v>
      </c>
      <c r="J63" s="2">
        <f>'share-same'!J63+'share-diff'!J63</f>
        <v>0</v>
      </c>
      <c r="K63" s="2">
        <f>'share-same'!K63+'share-diff'!K63</f>
        <v>0</v>
      </c>
      <c r="L63" s="2">
        <f>'share-same'!L63+'share-diff'!L63</f>
        <v>0</v>
      </c>
      <c r="M63" s="2">
        <f>'share-same'!M63+'share-diff'!M63</f>
        <v>0</v>
      </c>
      <c r="N63" s="2">
        <f>'share-same'!N63+'share-diff'!N63</f>
        <v>0</v>
      </c>
      <c r="O63" s="2">
        <f>'share-same'!O63+'share-diff'!O63</f>
        <v>0</v>
      </c>
      <c r="P63" s="2"/>
      <c r="Q63" s="2">
        <f>'share-same'!Q63+'share-diff'!Q63</f>
        <v>0</v>
      </c>
      <c r="R63" s="2">
        <f>'share-same'!R63+'share-diff'!R63</f>
        <v>0</v>
      </c>
      <c r="S63" s="2">
        <f>'share-same'!S63+'share-diff'!S63</f>
        <v>0</v>
      </c>
      <c r="T63" s="2">
        <f>'share-same'!T63+'share-diff'!T63</f>
        <v>0</v>
      </c>
      <c r="U63" s="2">
        <f>'share-same'!U63+'share-diff'!U63</f>
        <v>0</v>
      </c>
      <c r="V63" s="2">
        <f>'share-same'!V63+'share-diff'!V63</f>
        <v>0</v>
      </c>
      <c r="W63" s="2">
        <f>'share-same'!W63+'share-diff'!W63</f>
        <v>0</v>
      </c>
      <c r="X63" s="2">
        <f>'share-same'!X63+'share-diff'!X63</f>
        <v>0</v>
      </c>
      <c r="Y63" s="2">
        <f>'share-same'!Y63+'share-diff'!Y63</f>
        <v>0</v>
      </c>
      <c r="Z63" s="2"/>
      <c r="AA63" s="2"/>
      <c r="AB63" s="2">
        <f>'share-same'!AB63+'share-diff'!AB63</f>
        <v>0</v>
      </c>
    </row>
    <row r="64" spans="1:28" ht="14.25" thickBot="1" x14ac:dyDescent="0.2">
      <c r="A64" s="1" t="s">
        <v>3</v>
      </c>
      <c r="B64" s="2">
        <f>'share-same'!B64+'share-diff'!B64</f>
        <v>18</v>
      </c>
      <c r="C64" s="2"/>
      <c r="D64" s="2"/>
      <c r="E64" s="2">
        <f>'share-same'!E64+'share-diff'!E64</f>
        <v>17</v>
      </c>
      <c r="F64" s="2">
        <f>'share-same'!F64+'share-diff'!F64</f>
        <v>13</v>
      </c>
      <c r="G64" s="2">
        <f>'share-same'!G64+'share-diff'!G64</f>
        <v>7</v>
      </c>
      <c r="H64" s="2">
        <f>'share-same'!H64+'share-diff'!H64</f>
        <v>12</v>
      </c>
      <c r="I64" s="2">
        <f>'share-same'!I64+'share-diff'!I64</f>
        <v>7</v>
      </c>
      <c r="J64" s="2">
        <f>'share-same'!J64+'share-diff'!J64</f>
        <v>189</v>
      </c>
      <c r="K64" s="2">
        <f>'share-same'!K64+'share-diff'!K64</f>
        <v>60</v>
      </c>
      <c r="L64" s="2">
        <f>'share-same'!L64+'share-diff'!L64</f>
        <v>110</v>
      </c>
      <c r="M64" s="2">
        <f>'share-same'!M64+'share-diff'!M64</f>
        <v>187</v>
      </c>
      <c r="N64" s="2">
        <f>'share-same'!N64+'share-diff'!N64</f>
        <v>60</v>
      </c>
      <c r="O64" s="2">
        <f>'share-same'!O64+'share-diff'!O64</f>
        <v>108</v>
      </c>
      <c r="P64" s="2"/>
      <c r="Q64" s="2">
        <f>'share-same'!Q64+'share-diff'!Q64</f>
        <v>0</v>
      </c>
      <c r="R64" s="2">
        <f>'share-same'!R64+'share-diff'!R64</f>
        <v>11</v>
      </c>
      <c r="S64" s="2">
        <f>'share-same'!S64+'share-diff'!S64</f>
        <v>11</v>
      </c>
      <c r="T64" s="2">
        <f>'share-same'!T64+'share-diff'!T64</f>
        <v>0</v>
      </c>
      <c r="U64" s="2">
        <f>'share-same'!U64+'share-diff'!U64</f>
        <v>0</v>
      </c>
      <c r="V64" s="2">
        <f>'share-same'!V64+'share-diff'!V64</f>
        <v>1</v>
      </c>
      <c r="W64" s="2">
        <f>'share-same'!W64+'share-diff'!W64</f>
        <v>1</v>
      </c>
      <c r="X64" s="2">
        <f>'share-same'!X64+'share-diff'!X64</f>
        <v>1</v>
      </c>
      <c r="Y64" s="2">
        <f>'share-same'!Y64+'share-diff'!Y64</f>
        <v>1</v>
      </c>
      <c r="Z64" s="2"/>
      <c r="AA64" s="2"/>
      <c r="AB64" s="2">
        <f>'share-same'!AB64+'share-diff'!AB64</f>
        <v>436</v>
      </c>
    </row>
    <row r="65" spans="1:28" ht="14.25" thickBot="1" x14ac:dyDescent="0.2">
      <c r="A65" s="1" t="s">
        <v>4</v>
      </c>
      <c r="B65" s="2">
        <f>'share-same'!B65+'share-diff'!B65</f>
        <v>0</v>
      </c>
      <c r="C65" s="2"/>
      <c r="D65" s="2"/>
      <c r="E65" s="2">
        <f>'share-same'!E65+'share-diff'!E65</f>
        <v>0</v>
      </c>
      <c r="F65" s="2">
        <f>'share-same'!F65+'share-diff'!F65</f>
        <v>0</v>
      </c>
      <c r="G65" s="2">
        <f>'share-same'!G65+'share-diff'!G65</f>
        <v>0</v>
      </c>
      <c r="H65" s="2">
        <f>'share-same'!H65+'share-diff'!H65</f>
        <v>0</v>
      </c>
      <c r="I65" s="2">
        <f>'share-same'!I65+'share-diff'!I65</f>
        <v>0</v>
      </c>
      <c r="J65" s="2">
        <f>'share-same'!J65+'share-diff'!J65</f>
        <v>0</v>
      </c>
      <c r="K65" s="2">
        <f>'share-same'!K65+'share-diff'!K65</f>
        <v>0</v>
      </c>
      <c r="L65" s="2">
        <f>'share-same'!L65+'share-diff'!L65</f>
        <v>0</v>
      </c>
      <c r="M65" s="2">
        <f>'share-same'!M65+'share-diff'!M65</f>
        <v>0</v>
      </c>
      <c r="N65" s="2">
        <f>'share-same'!N65+'share-diff'!N65</f>
        <v>0</v>
      </c>
      <c r="O65" s="2">
        <f>'share-same'!O65+'share-diff'!O65</f>
        <v>0</v>
      </c>
      <c r="P65" s="2"/>
      <c r="Q65" s="2">
        <f>'share-same'!Q65+'share-diff'!Q65</f>
        <v>0</v>
      </c>
      <c r="R65" s="2">
        <f>'share-same'!R65+'share-diff'!R65</f>
        <v>0</v>
      </c>
      <c r="S65" s="2">
        <f>'share-same'!S65+'share-diff'!S65</f>
        <v>0</v>
      </c>
      <c r="T65" s="2">
        <f>'share-same'!T65+'share-diff'!T65</f>
        <v>0</v>
      </c>
      <c r="U65" s="2">
        <f>'share-same'!U65+'share-diff'!U65</f>
        <v>0</v>
      </c>
      <c r="V65" s="2">
        <f>'share-same'!V65+'share-diff'!V65</f>
        <v>0</v>
      </c>
      <c r="W65" s="2">
        <f>'share-same'!W65+'share-diff'!W65</f>
        <v>0</v>
      </c>
      <c r="X65" s="2">
        <f>'share-same'!X65+'share-diff'!X65</f>
        <v>0</v>
      </c>
      <c r="Y65" s="2">
        <f>'share-same'!Y65+'share-diff'!Y65</f>
        <v>0</v>
      </c>
      <c r="Z65" s="2"/>
      <c r="AA65" s="2"/>
      <c r="AB65" s="2">
        <f>'share-same'!AB65+'share-diff'!AB65</f>
        <v>0</v>
      </c>
    </row>
    <row r="66" spans="1:28" ht="14.25" thickBot="1" x14ac:dyDescent="0.2">
      <c r="A66" s="1" t="s">
        <v>5</v>
      </c>
      <c r="B66" s="2">
        <f>'share-same'!B66+'share-diff'!B66</f>
        <v>36</v>
      </c>
      <c r="C66" s="2"/>
      <c r="D66" s="2"/>
      <c r="E66" s="2">
        <f>'share-same'!E66+'share-diff'!E66</f>
        <v>23</v>
      </c>
      <c r="F66" s="2">
        <f>'share-same'!F66+'share-diff'!F66</f>
        <v>27</v>
      </c>
      <c r="G66" s="2">
        <f>'share-same'!G66+'share-diff'!G66</f>
        <v>17</v>
      </c>
      <c r="H66" s="2">
        <f>'share-same'!H66+'share-diff'!H66</f>
        <v>16</v>
      </c>
      <c r="I66" s="2">
        <f>'share-same'!I66+'share-diff'!I66</f>
        <v>8</v>
      </c>
      <c r="J66" s="2">
        <f>'share-same'!J66+'share-diff'!J66</f>
        <v>54</v>
      </c>
      <c r="K66" s="2">
        <f>'share-same'!K66+'share-diff'!K66</f>
        <v>25</v>
      </c>
      <c r="L66" s="2">
        <f>'share-same'!L66+'share-diff'!L66</f>
        <v>44</v>
      </c>
      <c r="M66" s="2">
        <f>'share-same'!M66+'share-diff'!M66</f>
        <v>34</v>
      </c>
      <c r="N66" s="2">
        <f>'share-same'!N66+'share-diff'!N66</f>
        <v>14</v>
      </c>
      <c r="O66" s="2">
        <f>'share-same'!O66+'share-diff'!O66</f>
        <v>31</v>
      </c>
      <c r="P66" s="2"/>
      <c r="Q66" s="2">
        <f>'share-same'!Q66+'share-diff'!Q66</f>
        <v>0</v>
      </c>
      <c r="R66" s="2">
        <f>'share-same'!R66+'share-diff'!R66</f>
        <v>2</v>
      </c>
      <c r="S66" s="2">
        <f>'share-same'!S66+'share-diff'!S66</f>
        <v>2</v>
      </c>
      <c r="T66" s="2">
        <f>'share-same'!T66+'share-diff'!T66</f>
        <v>0</v>
      </c>
      <c r="U66" s="2">
        <f>'share-same'!U66+'share-diff'!U66</f>
        <v>0</v>
      </c>
      <c r="V66" s="2">
        <f>'share-same'!V66+'share-diff'!V66</f>
        <v>6</v>
      </c>
      <c r="W66" s="2">
        <f>'share-same'!W66+'share-diff'!W66</f>
        <v>5</v>
      </c>
      <c r="X66" s="2">
        <f>'share-same'!X66+'share-diff'!X66</f>
        <v>1</v>
      </c>
      <c r="Y66" s="2">
        <f>'share-same'!Y66+'share-diff'!Y66</f>
        <v>0</v>
      </c>
      <c r="Z66" s="2"/>
      <c r="AA66" s="2"/>
      <c r="AB66" s="2">
        <f>'share-same'!AB66+'share-diff'!AB66</f>
        <v>117</v>
      </c>
    </row>
    <row r="67" spans="1:28" ht="14.25" thickBot="1" x14ac:dyDescent="0.2">
      <c r="A67" s="1" t="s">
        <v>6</v>
      </c>
      <c r="B67" s="2">
        <f>'share-same'!B67+'share-diff'!B67</f>
        <v>1</v>
      </c>
      <c r="C67" s="2"/>
      <c r="D67" s="2"/>
      <c r="E67" s="2">
        <f>'share-same'!E67+'share-diff'!E67</f>
        <v>0</v>
      </c>
      <c r="F67" s="2">
        <f>'share-same'!F67+'share-diff'!F67</f>
        <v>0</v>
      </c>
      <c r="G67" s="2">
        <f>'share-same'!G67+'share-diff'!G67</f>
        <v>1</v>
      </c>
      <c r="H67" s="2">
        <f>'share-same'!H67+'share-diff'!H67</f>
        <v>0</v>
      </c>
      <c r="I67" s="2">
        <f>'share-same'!I67+'share-diff'!I67</f>
        <v>0</v>
      </c>
      <c r="J67" s="2">
        <f>'share-same'!J67+'share-diff'!J67</f>
        <v>0</v>
      </c>
      <c r="K67" s="2">
        <f>'share-same'!K67+'share-diff'!K67</f>
        <v>2</v>
      </c>
      <c r="L67" s="2">
        <f>'share-same'!L67+'share-diff'!L67</f>
        <v>2</v>
      </c>
      <c r="M67" s="2">
        <f>'share-same'!M67+'share-diff'!M67</f>
        <v>0</v>
      </c>
      <c r="N67" s="2">
        <f>'share-same'!N67+'share-diff'!N67</f>
        <v>0</v>
      </c>
      <c r="O67" s="2">
        <f>'share-same'!O67+'share-diff'!O67</f>
        <v>0</v>
      </c>
      <c r="P67" s="2"/>
      <c r="Q67" s="2">
        <f>'share-same'!Q67+'share-diff'!Q67</f>
        <v>0</v>
      </c>
      <c r="R67" s="2">
        <f>'share-same'!R67+'share-diff'!R67</f>
        <v>0</v>
      </c>
      <c r="S67" s="2">
        <f>'share-same'!S67+'share-diff'!S67</f>
        <v>0</v>
      </c>
      <c r="T67" s="2">
        <f>'share-same'!T67+'share-diff'!T67</f>
        <v>0</v>
      </c>
      <c r="U67" s="2">
        <f>'share-same'!U67+'share-diff'!U67</f>
        <v>0</v>
      </c>
      <c r="V67" s="2">
        <f>'share-same'!V67+'share-diff'!V67</f>
        <v>1</v>
      </c>
      <c r="W67" s="2">
        <f>'share-same'!W67+'share-diff'!W67</f>
        <v>0</v>
      </c>
      <c r="X67" s="2">
        <f>'share-same'!X67+'share-diff'!X67</f>
        <v>0</v>
      </c>
      <c r="Y67" s="2">
        <f>'share-same'!Y67+'share-diff'!Y67</f>
        <v>0</v>
      </c>
      <c r="Z67" s="2"/>
      <c r="AA67" s="2"/>
      <c r="AB67" s="2">
        <f>'share-same'!AB67+'share-diff'!AB67</f>
        <v>0</v>
      </c>
    </row>
    <row r="68" spans="1:28" ht="14.25" thickBot="1" x14ac:dyDescent="0.2">
      <c r="A68" s="1" t="s">
        <v>7</v>
      </c>
      <c r="B68" s="2">
        <f>'share-same'!B68+'share-diff'!B68</f>
        <v>10</v>
      </c>
      <c r="C68" s="2"/>
      <c r="D68" s="2"/>
      <c r="E68" s="2">
        <f>'share-same'!E68+'share-diff'!E68</f>
        <v>10</v>
      </c>
      <c r="F68" s="2">
        <f>'share-same'!F68+'share-diff'!F68</f>
        <v>4</v>
      </c>
      <c r="G68" s="2">
        <f>'share-same'!G68+'share-diff'!G68</f>
        <v>7</v>
      </c>
      <c r="H68" s="2">
        <f>'share-same'!H68+'share-diff'!H68</f>
        <v>4</v>
      </c>
      <c r="I68" s="2">
        <f>'share-same'!I68+'share-diff'!I68</f>
        <v>7</v>
      </c>
      <c r="J68" s="2">
        <f>'share-same'!J68+'share-diff'!J68</f>
        <v>5</v>
      </c>
      <c r="K68" s="2">
        <f>'share-same'!K68+'share-diff'!K68</f>
        <v>16</v>
      </c>
      <c r="L68" s="2">
        <f>'share-same'!L68+'share-diff'!L68</f>
        <v>16</v>
      </c>
      <c r="M68" s="2">
        <f>'share-same'!M68+'share-diff'!M68</f>
        <v>5</v>
      </c>
      <c r="N68" s="2">
        <f>'share-same'!N68+'share-diff'!N68</f>
        <v>6</v>
      </c>
      <c r="O68" s="2">
        <f>'share-same'!O68+'share-diff'!O68</f>
        <v>11</v>
      </c>
      <c r="P68" s="2"/>
      <c r="Q68" s="2">
        <f>'share-same'!Q68+'share-diff'!Q68</f>
        <v>5</v>
      </c>
      <c r="R68" s="2">
        <f>'share-same'!R68+'share-diff'!R68</f>
        <v>2</v>
      </c>
      <c r="S68" s="2">
        <f>'share-same'!S68+'share-diff'!S68</f>
        <v>2</v>
      </c>
      <c r="T68" s="2">
        <f>'share-same'!T68+'share-diff'!T68</f>
        <v>0</v>
      </c>
      <c r="U68" s="2">
        <f>'share-same'!U68+'share-diff'!U68</f>
        <v>0</v>
      </c>
      <c r="V68" s="2">
        <f>'share-same'!V68+'share-diff'!V68</f>
        <v>1</v>
      </c>
      <c r="W68" s="2">
        <f>'share-same'!W68+'share-diff'!W68</f>
        <v>0</v>
      </c>
      <c r="X68" s="2">
        <f>'share-same'!X68+'share-diff'!X68</f>
        <v>1</v>
      </c>
      <c r="Y68" s="2">
        <f>'share-same'!Y68+'share-diff'!Y68</f>
        <v>0</v>
      </c>
      <c r="Z68" s="2"/>
      <c r="AA68" s="2"/>
      <c r="AB68" s="2">
        <f>'share-same'!AB68+'share-diff'!AB68</f>
        <v>64</v>
      </c>
    </row>
    <row r="69" spans="1:28" ht="14.25" thickBot="1" x14ac:dyDescent="0.2">
      <c r="A69" s="1" t="s">
        <v>8</v>
      </c>
      <c r="B69" s="2">
        <f>'share-same'!B69+'share-diff'!B69</f>
        <v>14</v>
      </c>
      <c r="C69" s="2"/>
      <c r="D69" s="2"/>
      <c r="E69" s="2">
        <f>'share-same'!E69+'share-diff'!E69</f>
        <v>8</v>
      </c>
      <c r="F69" s="2">
        <f>'share-same'!F69+'share-diff'!F69</f>
        <v>4</v>
      </c>
      <c r="G69" s="2">
        <f>'share-same'!G69+'share-diff'!G69</f>
        <v>10</v>
      </c>
      <c r="H69" s="2">
        <f>'share-same'!H69+'share-diff'!H69</f>
        <v>4</v>
      </c>
      <c r="I69" s="2">
        <f>'share-same'!I69+'share-diff'!I69</f>
        <v>4</v>
      </c>
      <c r="J69" s="2">
        <f>'share-same'!J69+'share-diff'!J69</f>
        <v>8</v>
      </c>
      <c r="K69" s="2">
        <f>'share-same'!K69+'share-diff'!K69</f>
        <v>12</v>
      </c>
      <c r="L69" s="2">
        <f>'share-same'!L69+'share-diff'!L69</f>
        <v>20</v>
      </c>
      <c r="M69" s="2">
        <f>'share-same'!M69+'share-diff'!M69</f>
        <v>8</v>
      </c>
      <c r="N69" s="2">
        <f>'share-same'!N69+'share-diff'!N69</f>
        <v>6</v>
      </c>
      <c r="O69" s="2">
        <f>'share-same'!O69+'share-diff'!O69</f>
        <v>14</v>
      </c>
      <c r="P69" s="2"/>
      <c r="Q69" s="2">
        <f>'share-same'!Q69+'share-diff'!Q69</f>
        <v>0</v>
      </c>
      <c r="R69" s="2">
        <f>'share-same'!R69+'share-diff'!R69</f>
        <v>2</v>
      </c>
      <c r="S69" s="2">
        <f>'share-same'!S69+'share-diff'!S69</f>
        <v>2</v>
      </c>
      <c r="T69" s="2">
        <f>'share-same'!T69+'share-diff'!T69</f>
        <v>0</v>
      </c>
      <c r="U69" s="2">
        <f>'share-same'!U69+'share-diff'!U69</f>
        <v>0</v>
      </c>
      <c r="V69" s="2">
        <f>'share-same'!V69+'share-diff'!V69</f>
        <v>11</v>
      </c>
      <c r="W69" s="2">
        <f>'share-same'!W69+'share-diff'!W69</f>
        <v>1</v>
      </c>
      <c r="X69" s="2">
        <f>'share-same'!X69+'share-diff'!X69</f>
        <v>5</v>
      </c>
      <c r="Y69" s="2">
        <f>'share-same'!Y69+'share-diff'!Y69</f>
        <v>0</v>
      </c>
      <c r="Z69" s="2"/>
      <c r="AA69" s="2"/>
      <c r="AB69" s="2">
        <f>'share-same'!AB69+'share-diff'!AB69</f>
        <v>55</v>
      </c>
    </row>
    <row r="70" spans="1:28" ht="14.25" thickBot="1" x14ac:dyDescent="0.2">
      <c r="A70" s="1" t="s">
        <v>9</v>
      </c>
      <c r="B70" s="2">
        <f>'share-same'!B70+'share-diff'!B70</f>
        <v>14</v>
      </c>
      <c r="C70" s="2"/>
      <c r="D70" s="2"/>
      <c r="E70" s="2">
        <f>'share-same'!E70+'share-diff'!E70</f>
        <v>7</v>
      </c>
      <c r="F70" s="2">
        <f>'share-same'!F70+'share-diff'!F70</f>
        <v>11</v>
      </c>
      <c r="G70" s="2">
        <f>'share-same'!G70+'share-diff'!G70</f>
        <v>3</v>
      </c>
      <c r="H70" s="2">
        <f>'share-same'!H70+'share-diff'!H70</f>
        <v>5</v>
      </c>
      <c r="I70" s="2">
        <f>'share-same'!I70+'share-diff'!I70</f>
        <v>2</v>
      </c>
      <c r="J70" s="2">
        <f>'share-same'!J70+'share-diff'!J70</f>
        <v>87</v>
      </c>
      <c r="K70" s="2">
        <f>'share-same'!K70+'share-diff'!K70</f>
        <v>3</v>
      </c>
      <c r="L70" s="2">
        <f>'share-same'!L70+'share-diff'!L70</f>
        <v>44</v>
      </c>
      <c r="M70" s="2">
        <f>'share-same'!M70+'share-diff'!M70</f>
        <v>81</v>
      </c>
      <c r="N70" s="2">
        <f>'share-same'!N70+'share-diff'!N70</f>
        <v>2</v>
      </c>
      <c r="O70" s="2">
        <f>'share-same'!O70+'share-diff'!O70</f>
        <v>37</v>
      </c>
      <c r="P70" s="2"/>
      <c r="Q70" s="2">
        <f>'share-same'!Q70+'share-diff'!Q70</f>
        <v>0</v>
      </c>
      <c r="R70" s="2">
        <f>'share-same'!R70+'share-diff'!R70</f>
        <v>2</v>
      </c>
      <c r="S70" s="2">
        <f>'share-same'!S70+'share-diff'!S70</f>
        <v>2</v>
      </c>
      <c r="T70" s="2">
        <f>'share-same'!T70+'share-diff'!T70</f>
        <v>0</v>
      </c>
      <c r="U70" s="2">
        <f>'share-same'!U70+'share-diff'!U70</f>
        <v>0</v>
      </c>
      <c r="V70" s="2">
        <f>'share-same'!V70+'share-diff'!V70</f>
        <v>0</v>
      </c>
      <c r="W70" s="2">
        <f>'share-same'!W70+'share-diff'!W70</f>
        <v>0</v>
      </c>
      <c r="X70" s="2">
        <f>'share-same'!X70+'share-diff'!X70</f>
        <v>0</v>
      </c>
      <c r="Y70" s="2">
        <f>'share-same'!Y70+'share-diff'!Y70</f>
        <v>0</v>
      </c>
      <c r="Z70" s="2"/>
      <c r="AA70" s="2"/>
      <c r="AB70" s="2">
        <f>'share-same'!AB70+'share-diff'!AB70</f>
        <v>133</v>
      </c>
    </row>
    <row r="71" spans="1:28" ht="14.25" thickBot="1" x14ac:dyDescent="0.2">
      <c r="A71" s="1" t="s">
        <v>10</v>
      </c>
      <c r="B71" s="2">
        <f>'share-same'!B71+'share-diff'!B71</f>
        <v>0</v>
      </c>
      <c r="C71" s="2"/>
      <c r="D71" s="2"/>
      <c r="E71" s="2">
        <f>'share-same'!E71+'share-diff'!E71</f>
        <v>0</v>
      </c>
      <c r="F71" s="2">
        <f>'share-same'!F71+'share-diff'!F71</f>
        <v>0</v>
      </c>
      <c r="G71" s="2">
        <f>'share-same'!G71+'share-diff'!G71</f>
        <v>0</v>
      </c>
      <c r="H71" s="2">
        <f>'share-same'!H71+'share-diff'!H71</f>
        <v>0</v>
      </c>
      <c r="I71" s="2">
        <f>'share-same'!I71+'share-diff'!I71</f>
        <v>0</v>
      </c>
      <c r="J71" s="2">
        <f>'share-same'!J71+'share-diff'!J71</f>
        <v>0</v>
      </c>
      <c r="K71" s="2">
        <f>'share-same'!K71+'share-diff'!K71</f>
        <v>0</v>
      </c>
      <c r="L71" s="2">
        <f>'share-same'!L71+'share-diff'!L71</f>
        <v>0</v>
      </c>
      <c r="M71" s="2">
        <f>'share-same'!M71+'share-diff'!M71</f>
        <v>0</v>
      </c>
      <c r="N71" s="2">
        <f>'share-same'!N71+'share-diff'!N71</f>
        <v>0</v>
      </c>
      <c r="O71" s="2">
        <f>'share-same'!O71+'share-diff'!O71</f>
        <v>0</v>
      </c>
      <c r="P71" s="2"/>
      <c r="Q71" s="2">
        <f>'share-same'!Q71+'share-diff'!Q71</f>
        <v>0</v>
      </c>
      <c r="R71" s="2">
        <f>'share-same'!R71+'share-diff'!R71</f>
        <v>0</v>
      </c>
      <c r="S71" s="2">
        <f>'share-same'!S71+'share-diff'!S71</f>
        <v>0</v>
      </c>
      <c r="T71" s="2">
        <f>'share-same'!T71+'share-diff'!T71</f>
        <v>0</v>
      </c>
      <c r="U71" s="2">
        <f>'share-same'!U71+'share-diff'!U71</f>
        <v>0</v>
      </c>
      <c r="V71" s="2">
        <f>'share-same'!V71+'share-diff'!V71</f>
        <v>0</v>
      </c>
      <c r="W71" s="2">
        <f>'share-same'!W71+'share-diff'!W71</f>
        <v>0</v>
      </c>
      <c r="X71" s="2">
        <f>'share-same'!X71+'share-diff'!X71</f>
        <v>0</v>
      </c>
      <c r="Y71" s="2">
        <f>'share-same'!Y71+'share-diff'!Y71</f>
        <v>0</v>
      </c>
      <c r="Z71" s="2"/>
      <c r="AA71" s="2"/>
      <c r="AB71" s="2">
        <f>'share-same'!AB71+'share-diff'!AB71</f>
        <v>0</v>
      </c>
    </row>
    <row r="72" spans="1:28" ht="14.25" thickBot="1" x14ac:dyDescent="0.2">
      <c r="A72" s="1" t="s">
        <v>11</v>
      </c>
      <c r="B72" s="2">
        <f>'share-same'!B72+'share-diff'!B72</f>
        <v>4</v>
      </c>
      <c r="C72" s="2"/>
      <c r="D72" s="2"/>
      <c r="E72" s="2">
        <f>'share-same'!E72+'share-diff'!E72</f>
        <v>0</v>
      </c>
      <c r="F72" s="2">
        <f>'share-same'!F72+'share-diff'!F72</f>
        <v>0</v>
      </c>
      <c r="G72" s="2">
        <f>'share-same'!G72+'share-diff'!G72</f>
        <v>4</v>
      </c>
      <c r="H72" s="2">
        <f>'share-same'!H72+'share-diff'!H72</f>
        <v>0</v>
      </c>
      <c r="I72" s="2">
        <f>'share-same'!I72+'share-diff'!I72</f>
        <v>0</v>
      </c>
      <c r="J72" s="2">
        <f>'share-same'!J72+'share-diff'!J72</f>
        <v>0</v>
      </c>
      <c r="K72" s="2">
        <f>'share-same'!K72+'share-diff'!K72</f>
        <v>26</v>
      </c>
      <c r="L72" s="2">
        <f>'share-same'!L72+'share-diff'!L72</f>
        <v>26</v>
      </c>
      <c r="M72" s="2">
        <f>'share-same'!M72+'share-diff'!M72</f>
        <v>0</v>
      </c>
      <c r="N72" s="2">
        <f>'share-same'!N72+'share-diff'!N72</f>
        <v>0</v>
      </c>
      <c r="O72" s="2">
        <f>'share-same'!O72+'share-diff'!O72</f>
        <v>0</v>
      </c>
      <c r="P72" s="2"/>
      <c r="Q72" s="2">
        <f>'share-same'!Q72+'share-diff'!Q72</f>
        <v>0</v>
      </c>
      <c r="R72" s="2">
        <f>'share-same'!R72+'share-diff'!R72</f>
        <v>0</v>
      </c>
      <c r="S72" s="2">
        <f>'share-same'!S72+'share-diff'!S72</f>
        <v>0</v>
      </c>
      <c r="T72" s="2">
        <f>'share-same'!T72+'share-diff'!T72</f>
        <v>0</v>
      </c>
      <c r="U72" s="2">
        <f>'share-same'!U72+'share-diff'!U72</f>
        <v>0</v>
      </c>
      <c r="V72" s="2">
        <f>'share-same'!V72+'share-diff'!V72</f>
        <v>0</v>
      </c>
      <c r="W72" s="2">
        <f>'share-same'!W72+'share-diff'!W72</f>
        <v>0</v>
      </c>
      <c r="X72" s="2">
        <f>'share-same'!X72+'share-diff'!X72</f>
        <v>0</v>
      </c>
      <c r="Y72" s="2">
        <f>'share-same'!Y72+'share-diff'!Y72</f>
        <v>0</v>
      </c>
      <c r="Z72" s="2"/>
      <c r="AA72" s="2"/>
      <c r="AB72" s="2">
        <f>'share-same'!AB72+'share-diff'!AB72</f>
        <v>0</v>
      </c>
    </row>
    <row r="73" spans="1:28" ht="14.25" thickBot="1" x14ac:dyDescent="0.2">
      <c r="A73" s="1" t="s">
        <v>12</v>
      </c>
      <c r="B73" s="2">
        <f>'share-same'!B73+'share-diff'!B73</f>
        <v>0</v>
      </c>
      <c r="C73" s="2"/>
      <c r="D73" s="2"/>
      <c r="E73" s="2">
        <f>'share-same'!E73+'share-diff'!E73</f>
        <v>0</v>
      </c>
      <c r="F73" s="2">
        <f>'share-same'!F73+'share-diff'!F73</f>
        <v>0</v>
      </c>
      <c r="G73" s="2">
        <f>'share-same'!G73+'share-diff'!G73</f>
        <v>0</v>
      </c>
      <c r="H73" s="2">
        <f>'share-same'!H213+'share-diff'!H213</f>
        <v>0</v>
      </c>
      <c r="I73" s="2">
        <f>'share-same'!I213+'share-diff'!I213</f>
        <v>0</v>
      </c>
      <c r="J73" s="2">
        <f>'share-same'!J73+'share-diff'!J73</f>
        <v>0</v>
      </c>
      <c r="K73" s="2">
        <f>'share-same'!K73+'share-diff'!K73</f>
        <v>0</v>
      </c>
      <c r="L73" s="2">
        <f>'share-same'!L73+'share-diff'!L73</f>
        <v>0</v>
      </c>
      <c r="M73" s="2">
        <f>'share-same'!M73+'share-diff'!M73</f>
        <v>0</v>
      </c>
      <c r="N73" s="2">
        <f>'share-same'!N73+'share-diff'!N73</f>
        <v>0</v>
      </c>
      <c r="O73" s="2">
        <f>'share-same'!O73+'share-diff'!O73</f>
        <v>0</v>
      </c>
      <c r="P73" s="2"/>
      <c r="Q73" s="2">
        <f>'share-same'!Q73+'share-diff'!Q73</f>
        <v>0</v>
      </c>
      <c r="R73" s="2">
        <f>'share-same'!R73+'share-diff'!R73</f>
        <v>0</v>
      </c>
      <c r="S73" s="2">
        <f>'share-same'!S73+'share-diff'!S73</f>
        <v>0</v>
      </c>
      <c r="T73" s="2">
        <f>'share-same'!T73+'share-diff'!T73</f>
        <v>0</v>
      </c>
      <c r="U73" s="2">
        <f>'share-same'!U73+'share-diff'!U73</f>
        <v>0</v>
      </c>
      <c r="V73" s="2">
        <f>'share-same'!V73+'share-diff'!V73</f>
        <v>0</v>
      </c>
      <c r="W73" s="2">
        <f>'share-same'!W73+'share-diff'!W73</f>
        <v>0</v>
      </c>
      <c r="X73" s="2">
        <f>'share-same'!X73+'share-diff'!X73</f>
        <v>0</v>
      </c>
      <c r="Y73" s="2">
        <f>'share-same'!Y73+'share-diff'!Y73</f>
        <v>0</v>
      </c>
      <c r="Z73" s="2"/>
      <c r="AA73" s="2"/>
      <c r="AB73" s="2">
        <f>'share-same'!AB73+'share-diff'!AB73</f>
        <v>0</v>
      </c>
    </row>
    <row r="74" spans="1:28" ht="14.25" thickBot="1" x14ac:dyDescent="0.2">
      <c r="A74" s="3" t="s">
        <v>0</v>
      </c>
      <c r="B74" s="4">
        <f t="shared" ref="B74" si="14">SUM(B63:B73)</f>
        <v>97</v>
      </c>
      <c r="C74" s="4"/>
      <c r="D74" s="4"/>
      <c r="E74" s="4">
        <f>SUM(E63:E73)</f>
        <v>65</v>
      </c>
      <c r="F74" s="4">
        <f t="shared" ref="F74:O74" si="15">SUM(F63:F73)</f>
        <v>59</v>
      </c>
      <c r="G74" s="4">
        <f t="shared" si="15"/>
        <v>49</v>
      </c>
      <c r="H74" s="4">
        <f t="shared" si="15"/>
        <v>41</v>
      </c>
      <c r="I74" s="4">
        <f t="shared" si="15"/>
        <v>28</v>
      </c>
      <c r="J74" s="4">
        <f t="shared" si="15"/>
        <v>343</v>
      </c>
      <c r="K74" s="4">
        <f t="shared" si="15"/>
        <v>144</v>
      </c>
      <c r="L74" s="4">
        <f t="shared" si="15"/>
        <v>262</v>
      </c>
      <c r="M74" s="4">
        <f t="shared" si="15"/>
        <v>315</v>
      </c>
      <c r="N74" s="4">
        <f t="shared" si="15"/>
        <v>88</v>
      </c>
      <c r="O74" s="4">
        <f t="shared" si="15"/>
        <v>201</v>
      </c>
      <c r="P74" s="4"/>
      <c r="Q74" s="4">
        <f t="shared" ref="Q74:R74" si="16">SUM(Q63:Q73)</f>
        <v>5</v>
      </c>
      <c r="R74" s="4">
        <f t="shared" si="16"/>
        <v>19</v>
      </c>
      <c r="S74" s="4">
        <f t="shared" ref="S74:Y74" si="17">SUM(S63:S73)</f>
        <v>19</v>
      </c>
      <c r="T74" s="4">
        <f t="shared" si="17"/>
        <v>0</v>
      </c>
      <c r="U74" s="4">
        <f t="shared" si="17"/>
        <v>0</v>
      </c>
      <c r="V74" s="4">
        <f t="shared" si="17"/>
        <v>20</v>
      </c>
      <c r="W74" s="4">
        <f t="shared" si="17"/>
        <v>7</v>
      </c>
      <c r="X74" s="4">
        <f t="shared" si="17"/>
        <v>8</v>
      </c>
      <c r="Y74" s="4">
        <f t="shared" si="17"/>
        <v>1</v>
      </c>
      <c r="Z74" s="4"/>
      <c r="AA74" s="4"/>
      <c r="AB74" s="4">
        <f t="shared" ref="AB74" si="18">SUM(AB63:AB73)</f>
        <v>805</v>
      </c>
    </row>
    <row r="81" spans="1:28" ht="27" customHeight="1" x14ac:dyDescent="0.15">
      <c r="A81" s="108" t="s">
        <v>1</v>
      </c>
      <c r="B81" s="109" t="s">
        <v>30</v>
      </c>
      <c r="C81" s="109"/>
      <c r="D81" s="109"/>
      <c r="E81" s="110"/>
      <c r="F81" s="110"/>
      <c r="G81" s="110"/>
      <c r="H81" s="110"/>
      <c r="I81" s="110"/>
      <c r="J81" s="110"/>
      <c r="K81" s="110"/>
      <c r="L81" s="110"/>
      <c r="M81" s="110"/>
      <c r="N81" s="110"/>
      <c r="O81" s="110"/>
      <c r="P81" s="110"/>
      <c r="Q81" s="110"/>
      <c r="R81" s="110"/>
      <c r="S81" s="82"/>
    </row>
    <row r="82" spans="1:28" ht="27" x14ac:dyDescent="0.15">
      <c r="A82" s="108"/>
      <c r="B82" s="11" t="s">
        <v>13</v>
      </c>
      <c r="C82" s="11"/>
      <c r="D82" s="11"/>
      <c r="E82" s="7" t="s">
        <v>14</v>
      </c>
      <c r="F82" s="7" t="s">
        <v>15</v>
      </c>
      <c r="G82" s="7" t="s">
        <v>16</v>
      </c>
      <c r="H82" s="7" t="s">
        <v>17</v>
      </c>
      <c r="I82" s="7" t="s">
        <v>18</v>
      </c>
      <c r="J82" s="7" t="s">
        <v>20</v>
      </c>
      <c r="K82" s="7" t="s">
        <v>19</v>
      </c>
      <c r="L82" s="7" t="s">
        <v>21</v>
      </c>
      <c r="M82" s="7" t="s">
        <v>22</v>
      </c>
      <c r="N82" s="7" t="s">
        <v>23</v>
      </c>
      <c r="O82" s="7" t="s">
        <v>24</v>
      </c>
      <c r="P82" s="7"/>
      <c r="Q82" s="7" t="s">
        <v>25</v>
      </c>
      <c r="R82" s="7" t="s">
        <v>26</v>
      </c>
      <c r="S82" s="7" t="s">
        <v>133</v>
      </c>
      <c r="T82" s="73" t="s">
        <v>118</v>
      </c>
      <c r="U82" s="73" t="s">
        <v>119</v>
      </c>
      <c r="V82" s="73" t="s">
        <v>121</v>
      </c>
      <c r="W82" s="73" t="s">
        <v>122</v>
      </c>
      <c r="X82" s="73" t="s">
        <v>123</v>
      </c>
      <c r="Y82" s="73" t="s">
        <v>124</v>
      </c>
      <c r="AB82" s="90" t="s">
        <v>149</v>
      </c>
    </row>
    <row r="83" spans="1:28" ht="14.25" thickBot="1" x14ac:dyDescent="0.2">
      <c r="A83" s="1" t="s">
        <v>2</v>
      </c>
      <c r="B83" s="2">
        <f>'share-same'!B83+'share-diff'!B83</f>
        <v>1</v>
      </c>
      <c r="C83" s="2"/>
      <c r="D83" s="2"/>
      <c r="E83" s="2">
        <f>'share-same'!E83+'share-diff'!E83</f>
        <v>1</v>
      </c>
      <c r="F83" s="2">
        <f>'share-same'!F83+'share-diff'!F83</f>
        <v>1</v>
      </c>
      <c r="G83" s="2">
        <f>'share-same'!G83+'share-diff'!G83</f>
        <v>0</v>
      </c>
      <c r="H83" s="2">
        <f>'share-same'!H83+'share-diff'!H83</f>
        <v>1</v>
      </c>
      <c r="I83" s="2">
        <f>'share-same'!I83+'share-diff'!I83</f>
        <v>0</v>
      </c>
      <c r="J83" s="2">
        <f>'share-same'!J83+'share-diff'!J83</f>
        <v>1</v>
      </c>
      <c r="K83" s="2">
        <f>'share-same'!K83+'share-diff'!K83</f>
        <v>0</v>
      </c>
      <c r="L83" s="2">
        <f>'share-same'!L83+'share-diff'!L83</f>
        <v>1</v>
      </c>
      <c r="M83" s="2">
        <f>'share-same'!M83+'share-diff'!M83</f>
        <v>1</v>
      </c>
      <c r="N83" s="2">
        <f>'share-same'!N83+'share-diff'!N83</f>
        <v>0</v>
      </c>
      <c r="O83" s="2">
        <f>'share-same'!O83+'share-diff'!O83</f>
        <v>1</v>
      </c>
      <c r="P83" s="2"/>
      <c r="Q83" s="2">
        <f>'share-same'!Q83+'share-diff'!Q83</f>
        <v>0</v>
      </c>
      <c r="R83" s="2">
        <f>'share-same'!R83+'share-diff'!R83</f>
        <v>0</v>
      </c>
      <c r="S83" s="2">
        <f>'share-same'!S83+'share-diff'!S83</f>
        <v>0</v>
      </c>
      <c r="T83" s="2">
        <f>'share-same'!T83+'share-diff'!T83</f>
        <v>0</v>
      </c>
      <c r="U83" s="2">
        <f>'share-same'!U83+'share-diff'!U83</f>
        <v>0</v>
      </c>
      <c r="V83" s="2">
        <f>'share-same'!V83+'share-diff'!V83</f>
        <v>0</v>
      </c>
      <c r="W83" s="2">
        <f>'share-same'!W83+'share-diff'!W83</f>
        <v>0</v>
      </c>
      <c r="X83" s="2">
        <f>'share-same'!X83+'share-diff'!X83</f>
        <v>0</v>
      </c>
      <c r="Y83" s="2">
        <f>'share-same'!Y83+'share-diff'!Y83</f>
        <v>0</v>
      </c>
      <c r="Z83" s="2"/>
      <c r="AA83" s="2"/>
      <c r="AB83" s="2">
        <f>'share-same'!AB83+'share-diff'!AB83</f>
        <v>3</v>
      </c>
    </row>
    <row r="84" spans="1:28" ht="14.25" thickBot="1" x14ac:dyDescent="0.2">
      <c r="A84" s="1" t="s">
        <v>3</v>
      </c>
      <c r="B84" s="2">
        <f>'share-same'!B84+'share-diff'!B84</f>
        <v>47</v>
      </c>
      <c r="C84" s="2"/>
      <c r="D84" s="2"/>
      <c r="E84" s="2">
        <f>'share-same'!E84+'share-diff'!E84</f>
        <v>19</v>
      </c>
      <c r="F84" s="2">
        <f>'share-same'!F84+'share-diff'!F84</f>
        <v>41</v>
      </c>
      <c r="G84" s="2">
        <f>'share-same'!G84+'share-diff'!G84</f>
        <v>8</v>
      </c>
      <c r="H84" s="2">
        <f>'share-same'!H84+'share-diff'!H84</f>
        <v>13</v>
      </c>
      <c r="I84" s="2">
        <f>'share-same'!I84+'share-diff'!I84</f>
        <v>8</v>
      </c>
      <c r="J84" s="2">
        <f>'share-same'!J84+'share-diff'!J84</f>
        <v>156</v>
      </c>
      <c r="K84" s="2">
        <f>'share-same'!K84+'share-diff'!K84</f>
        <v>69</v>
      </c>
      <c r="L84" s="2">
        <f>'share-same'!L84+'share-diff'!L84</f>
        <v>180</v>
      </c>
      <c r="M84" s="2">
        <f>'share-same'!M84+'share-diff'!M84</f>
        <v>107</v>
      </c>
      <c r="N84" s="2">
        <f>'share-same'!N84+'share-diff'!N84</f>
        <v>68</v>
      </c>
      <c r="O84" s="2">
        <f>'share-same'!O84+'share-diff'!O84</f>
        <v>131</v>
      </c>
      <c r="P84" s="2"/>
      <c r="Q84" s="2">
        <f>'share-same'!Q84+'share-diff'!Q84</f>
        <v>1</v>
      </c>
      <c r="R84" s="2">
        <f>'share-same'!R84+'share-diff'!R84</f>
        <v>2</v>
      </c>
      <c r="S84" s="2">
        <f>'share-same'!S84+'share-diff'!S84</f>
        <v>2</v>
      </c>
      <c r="T84" s="2">
        <f>'share-same'!T84+'share-diff'!T84</f>
        <v>0</v>
      </c>
      <c r="U84" s="2">
        <f>'share-same'!U84+'share-diff'!U84</f>
        <v>0</v>
      </c>
      <c r="V84" s="2">
        <f>'share-same'!V84+'share-diff'!V84</f>
        <v>0</v>
      </c>
      <c r="W84" s="2">
        <f>'share-same'!W84+'share-diff'!W84</f>
        <v>0</v>
      </c>
      <c r="X84" s="2">
        <f>'share-same'!X84+'share-diff'!X84</f>
        <v>0</v>
      </c>
      <c r="Y84" s="2">
        <f>'share-same'!Y84+'share-diff'!Y84</f>
        <v>0</v>
      </c>
      <c r="Z84" s="2"/>
      <c r="AA84" s="2"/>
      <c r="AB84" s="2">
        <f>'share-same'!AB84+'share-diff'!AB84</f>
        <v>369</v>
      </c>
    </row>
    <row r="85" spans="1:28" ht="14.25" thickBot="1" x14ac:dyDescent="0.2">
      <c r="A85" s="1" t="s">
        <v>4</v>
      </c>
      <c r="B85" s="2">
        <f>'share-same'!B85+'share-diff'!B85</f>
        <v>0</v>
      </c>
      <c r="C85" s="2"/>
      <c r="D85" s="2"/>
      <c r="E85" s="2">
        <f>'share-same'!E85+'share-diff'!E85</f>
        <v>0</v>
      </c>
      <c r="F85" s="2">
        <f>'share-same'!F85+'share-diff'!F85</f>
        <v>0</v>
      </c>
      <c r="G85" s="2">
        <f>'share-same'!G85+'share-diff'!G85</f>
        <v>0</v>
      </c>
      <c r="H85" s="2">
        <f>'share-same'!H85+'share-diff'!H85</f>
        <v>0</v>
      </c>
      <c r="I85" s="2">
        <f>'share-same'!I85+'share-diff'!I85</f>
        <v>0</v>
      </c>
      <c r="J85" s="2">
        <f>'share-same'!J85+'share-diff'!J85</f>
        <v>0</v>
      </c>
      <c r="K85" s="2">
        <f>'share-same'!K85+'share-diff'!K85</f>
        <v>0</v>
      </c>
      <c r="L85" s="2">
        <f>'share-same'!L85+'share-diff'!L85</f>
        <v>0</v>
      </c>
      <c r="M85" s="2">
        <f>'share-same'!M85+'share-diff'!M85</f>
        <v>0</v>
      </c>
      <c r="N85" s="2">
        <f>'share-same'!N85+'share-diff'!N85</f>
        <v>0</v>
      </c>
      <c r="O85" s="2">
        <f>'share-same'!O85+'share-diff'!O85</f>
        <v>0</v>
      </c>
      <c r="P85" s="2"/>
      <c r="Q85" s="2">
        <f>'share-same'!Q85+'share-diff'!Q85</f>
        <v>0</v>
      </c>
      <c r="R85" s="2">
        <f>'share-same'!R85+'share-diff'!R85</f>
        <v>0</v>
      </c>
      <c r="S85" s="2">
        <f>'share-same'!S85+'share-diff'!S85</f>
        <v>0</v>
      </c>
      <c r="T85" s="2">
        <f>'share-same'!T85+'share-diff'!T85</f>
        <v>0</v>
      </c>
      <c r="U85" s="2">
        <f>'share-same'!U85+'share-diff'!U85</f>
        <v>0</v>
      </c>
      <c r="V85" s="2">
        <f>'share-same'!V85+'share-diff'!V85</f>
        <v>0</v>
      </c>
      <c r="W85" s="2">
        <f>'share-same'!W85+'share-diff'!W85</f>
        <v>0</v>
      </c>
      <c r="X85" s="2">
        <f>'share-same'!X85+'share-diff'!X85</f>
        <v>0</v>
      </c>
      <c r="Y85" s="2">
        <f>'share-same'!Y85+'share-diff'!Y85</f>
        <v>0</v>
      </c>
      <c r="Z85" s="2"/>
      <c r="AA85" s="2"/>
      <c r="AB85" s="2">
        <f>'share-same'!AB85+'share-diff'!AB85</f>
        <v>0</v>
      </c>
    </row>
    <row r="86" spans="1:28" ht="14.25" thickBot="1" x14ac:dyDescent="0.2">
      <c r="A86" s="1" t="s">
        <v>5</v>
      </c>
      <c r="B86" s="2">
        <f>'share-same'!B86+'share-diff'!B86</f>
        <v>41</v>
      </c>
      <c r="C86" s="2"/>
      <c r="D86" s="2"/>
      <c r="E86" s="2">
        <f>'share-same'!E86+'share-diff'!E86</f>
        <v>15</v>
      </c>
      <c r="F86" s="2">
        <f>'share-same'!F86+'share-diff'!F86</f>
        <v>24</v>
      </c>
      <c r="G86" s="2">
        <f>'share-same'!G86+'share-diff'!G86</f>
        <v>17</v>
      </c>
      <c r="H86" s="2">
        <f>'share-same'!H86+'share-diff'!H86</f>
        <v>1</v>
      </c>
      <c r="I86" s="2">
        <f>'share-same'!I86+'share-diff'!I86</f>
        <v>14</v>
      </c>
      <c r="J86" s="2">
        <f>'share-same'!J86+'share-diff'!J86</f>
        <v>46</v>
      </c>
      <c r="K86" s="2">
        <f>'share-same'!K86+'share-diff'!K86</f>
        <v>41</v>
      </c>
      <c r="L86" s="2">
        <f>'share-same'!L86+'share-diff'!L86</f>
        <v>75</v>
      </c>
      <c r="M86" s="2">
        <f>'share-same'!M86+'share-diff'!M86</f>
        <v>0</v>
      </c>
      <c r="N86" s="2">
        <f>'share-same'!N86+'share-diff'!N86</f>
        <v>37</v>
      </c>
      <c r="O86" s="2">
        <f>'share-same'!O86+'share-diff'!O86</f>
        <v>31</v>
      </c>
      <c r="P86" s="2"/>
      <c r="Q86" s="2">
        <f>'share-same'!Q86+'share-diff'!Q86</f>
        <v>1</v>
      </c>
      <c r="R86" s="2">
        <f>'share-same'!R86+'share-diff'!R86</f>
        <v>3</v>
      </c>
      <c r="S86" s="2">
        <f>'share-same'!S86+'share-diff'!S86</f>
        <v>3</v>
      </c>
      <c r="T86" s="2">
        <f>'share-same'!T86+'share-diff'!T86</f>
        <v>0</v>
      </c>
      <c r="U86" s="2">
        <f>'share-same'!U86+'share-diff'!U86</f>
        <v>0</v>
      </c>
      <c r="V86" s="2">
        <f>'share-same'!V86+'share-diff'!V86</f>
        <v>1</v>
      </c>
      <c r="W86" s="2">
        <f>'share-same'!W86+'share-diff'!W86</f>
        <v>0</v>
      </c>
      <c r="X86" s="2">
        <f>'share-same'!X86+'share-diff'!X86</f>
        <v>1</v>
      </c>
      <c r="Y86" s="2">
        <f>'share-same'!Y86+'share-diff'!Y86</f>
        <v>0</v>
      </c>
      <c r="Z86" s="2"/>
      <c r="AA86" s="2"/>
      <c r="AB86" s="2">
        <f>'share-same'!AB86+'share-diff'!AB86</f>
        <v>90</v>
      </c>
    </row>
    <row r="87" spans="1:28" ht="14.25" thickBot="1" x14ac:dyDescent="0.2">
      <c r="A87" s="1" t="s">
        <v>6</v>
      </c>
      <c r="B87" s="2">
        <f>'share-same'!B87+'share-diff'!B87</f>
        <v>0</v>
      </c>
      <c r="C87" s="2"/>
      <c r="D87" s="2"/>
      <c r="E87" s="2">
        <f>'share-same'!E87+'share-diff'!E87</f>
        <v>0</v>
      </c>
      <c r="F87" s="2">
        <f>'share-same'!F87+'share-diff'!F87</f>
        <v>0</v>
      </c>
      <c r="G87" s="2">
        <f>'share-same'!G87+'share-diff'!G87</f>
        <v>0</v>
      </c>
      <c r="H87" s="2">
        <f>'share-same'!H87+'share-diff'!H87</f>
        <v>0</v>
      </c>
      <c r="I87" s="2">
        <f>'share-same'!I87+'share-diff'!I87</f>
        <v>0</v>
      </c>
      <c r="J87" s="2">
        <f>'share-same'!J87+'share-diff'!J87</f>
        <v>0</v>
      </c>
      <c r="K87" s="2">
        <f>'share-same'!K87+'share-diff'!K87</f>
        <v>0</v>
      </c>
      <c r="L87" s="2">
        <f>'share-same'!L87+'share-diff'!L87</f>
        <v>0</v>
      </c>
      <c r="M87" s="2">
        <f>'share-same'!M87+'share-diff'!M87</f>
        <v>0</v>
      </c>
      <c r="N87" s="2">
        <f>'share-same'!N87+'share-diff'!N87</f>
        <v>0</v>
      </c>
      <c r="O87" s="2">
        <f>'share-same'!O87+'share-diff'!O87</f>
        <v>0</v>
      </c>
      <c r="P87" s="2"/>
      <c r="Q87" s="2">
        <f>'share-same'!Q87+'share-diff'!Q87</f>
        <v>0</v>
      </c>
      <c r="R87" s="2">
        <f>'share-same'!R87+'share-diff'!R87</f>
        <v>0</v>
      </c>
      <c r="S87" s="2">
        <f>'share-same'!S87+'share-diff'!S87</f>
        <v>0</v>
      </c>
      <c r="T87" s="2">
        <f>'share-same'!T87+'share-diff'!T87</f>
        <v>0</v>
      </c>
      <c r="U87" s="2">
        <f>'share-same'!U87+'share-diff'!U87</f>
        <v>0</v>
      </c>
      <c r="V87" s="2">
        <f>'share-same'!V87+'share-diff'!V87</f>
        <v>0</v>
      </c>
      <c r="W87" s="2">
        <f>'share-same'!W87+'share-diff'!W87</f>
        <v>0</v>
      </c>
      <c r="X87" s="2">
        <f>'share-same'!X87+'share-diff'!X87</f>
        <v>0</v>
      </c>
      <c r="Y87" s="2">
        <f>'share-same'!Y87+'share-diff'!Y87</f>
        <v>0</v>
      </c>
      <c r="Z87" s="2"/>
      <c r="AA87" s="2"/>
      <c r="AB87" s="2">
        <f>'share-same'!AB87+'share-diff'!AB87</f>
        <v>0</v>
      </c>
    </row>
    <row r="88" spans="1:28" ht="14.25" thickBot="1" x14ac:dyDescent="0.2">
      <c r="A88" s="1" t="s">
        <v>7</v>
      </c>
      <c r="B88" s="2">
        <f>'share-same'!B88+'share-diff'!B88</f>
        <v>213</v>
      </c>
      <c r="C88" s="2"/>
      <c r="D88" s="2"/>
      <c r="E88" s="2">
        <f>'share-same'!E88+'share-diff'!E88</f>
        <v>12</v>
      </c>
      <c r="F88" s="2">
        <f>'share-same'!F88+'share-diff'!F88</f>
        <v>17</v>
      </c>
      <c r="G88" s="2">
        <f>'share-same'!G88+'share-diff'!G88</f>
        <v>197</v>
      </c>
      <c r="H88" s="2">
        <f>'share-same'!H88+'share-diff'!H88</f>
        <v>7</v>
      </c>
      <c r="I88" s="2">
        <f>'share-same'!I88+'share-diff'!I88</f>
        <v>6</v>
      </c>
      <c r="J88" s="2">
        <f>'share-same'!J88+'share-diff'!J88</f>
        <v>38</v>
      </c>
      <c r="K88" s="2">
        <f>'share-same'!K88+'share-diff'!K88</f>
        <v>224</v>
      </c>
      <c r="L88" s="2">
        <f>'share-same'!L88+'share-diff'!L88</f>
        <v>267</v>
      </c>
      <c r="M88" s="2">
        <f>'share-same'!M88+'share-diff'!M88</f>
        <v>19</v>
      </c>
      <c r="N88" s="2">
        <f>'share-same'!N88+'share-diff'!N88</f>
        <v>30</v>
      </c>
      <c r="O88" s="2">
        <f>'share-same'!O88+'share-diff'!O88</f>
        <v>54</v>
      </c>
      <c r="P88" s="2"/>
      <c r="Q88" s="2">
        <f>'share-same'!Q88+'share-diff'!Q88</f>
        <v>0</v>
      </c>
      <c r="R88" s="2">
        <f>'share-same'!R88+'share-diff'!R88</f>
        <v>8</v>
      </c>
      <c r="S88" s="2">
        <f>'share-same'!S88+'share-diff'!S88</f>
        <v>9</v>
      </c>
      <c r="T88" s="2">
        <f>'share-same'!T88+'share-diff'!T88</f>
        <v>0</v>
      </c>
      <c r="U88" s="2">
        <f>'share-same'!U88+'share-diff'!U88</f>
        <v>0</v>
      </c>
      <c r="V88" s="2">
        <f>'share-same'!V88+'share-diff'!V88</f>
        <v>3</v>
      </c>
      <c r="W88" s="2">
        <f>'share-same'!W88+'share-diff'!W88</f>
        <v>1</v>
      </c>
      <c r="X88" s="2">
        <f>'share-same'!X88+'share-diff'!X88</f>
        <v>2</v>
      </c>
      <c r="Y88" s="2">
        <f>'share-same'!Y88+'share-diff'!Y88</f>
        <v>0</v>
      </c>
      <c r="Z88" s="2"/>
      <c r="AA88" s="2"/>
      <c r="AB88" s="2">
        <f>'share-same'!AB88+'share-diff'!AB88</f>
        <v>154</v>
      </c>
    </row>
    <row r="89" spans="1:28" ht="14.25" thickBot="1" x14ac:dyDescent="0.2">
      <c r="A89" s="1" t="s">
        <v>8</v>
      </c>
      <c r="B89" s="2">
        <f>'share-same'!B89+'share-diff'!B89</f>
        <v>34</v>
      </c>
      <c r="C89" s="2"/>
      <c r="D89" s="2"/>
      <c r="E89" s="2">
        <f>'share-same'!E89+'share-diff'!E89</f>
        <v>2</v>
      </c>
      <c r="F89" s="2">
        <f>'share-same'!F89+'share-diff'!F89</f>
        <v>13</v>
      </c>
      <c r="G89" s="2">
        <f>'share-same'!G89+'share-diff'!G89</f>
        <v>22</v>
      </c>
      <c r="H89" s="2">
        <f>'share-same'!H89+'share-diff'!H89</f>
        <v>1</v>
      </c>
      <c r="I89" s="2">
        <f>'share-same'!I89+'share-diff'!I89</f>
        <v>2</v>
      </c>
      <c r="J89" s="2">
        <f>'share-same'!J89+'share-diff'!J89</f>
        <v>23</v>
      </c>
      <c r="K89" s="2">
        <f>'share-same'!K89+'share-diff'!K89</f>
        <v>55</v>
      </c>
      <c r="L89" s="2">
        <f>'share-same'!L89+'share-diff'!L89</f>
        <v>74</v>
      </c>
      <c r="M89" s="2">
        <f>'share-same'!M89+'share-diff'!M89</f>
        <v>2</v>
      </c>
      <c r="N89" s="2">
        <f>'share-same'!N89+'share-diff'!N89</f>
        <v>1</v>
      </c>
      <c r="O89" s="2">
        <f>'share-same'!O89+'share-diff'!O89</f>
        <v>3</v>
      </c>
      <c r="P89" s="2"/>
      <c r="Q89" s="2">
        <f>'share-same'!Q89+'share-diff'!Q89</f>
        <v>1</v>
      </c>
      <c r="R89" s="2">
        <f>'share-same'!R89+'share-diff'!R89</f>
        <v>1</v>
      </c>
      <c r="S89" s="2">
        <f>'share-same'!S89+'share-diff'!S89</f>
        <v>1</v>
      </c>
      <c r="T89" s="2">
        <f>'share-same'!T89+'share-diff'!T89</f>
        <v>0</v>
      </c>
      <c r="U89" s="2">
        <f>'share-same'!U89+'share-diff'!U89</f>
        <v>0</v>
      </c>
      <c r="V89" s="2">
        <f>'share-same'!V89+'share-diff'!V89</f>
        <v>17</v>
      </c>
      <c r="W89" s="2">
        <f>'share-same'!W89+'share-diff'!W89</f>
        <v>0</v>
      </c>
      <c r="X89" s="2">
        <f>'share-same'!X89+'share-diff'!X89</f>
        <v>1</v>
      </c>
      <c r="Y89" s="2">
        <f>'share-same'!Y89+'share-diff'!Y89</f>
        <v>0</v>
      </c>
      <c r="Z89" s="2"/>
      <c r="AA89" s="2"/>
      <c r="AB89" s="2">
        <f>'share-same'!AB89+'share-diff'!AB89</f>
        <v>12</v>
      </c>
    </row>
    <row r="90" spans="1:28" ht="14.25" thickBot="1" x14ac:dyDescent="0.2">
      <c r="A90" s="1" t="s">
        <v>9</v>
      </c>
      <c r="B90" s="2">
        <f>'share-same'!B90+'share-diff'!B90</f>
        <v>57</v>
      </c>
      <c r="C90" s="2"/>
      <c r="D90" s="2"/>
      <c r="E90" s="2">
        <f>'share-same'!E90+'share-diff'!E90</f>
        <v>21</v>
      </c>
      <c r="F90" s="2">
        <f>'share-same'!F90+'share-diff'!F90</f>
        <v>39</v>
      </c>
      <c r="G90" s="2">
        <f>'share-same'!G90+'share-diff'!G90</f>
        <v>21</v>
      </c>
      <c r="H90" s="2">
        <f>'share-same'!H90+'share-diff'!H90</f>
        <v>6</v>
      </c>
      <c r="I90" s="2">
        <f>'share-same'!I90+'share-diff'!I90</f>
        <v>15</v>
      </c>
      <c r="J90" s="2">
        <f>'share-same'!J90+'share-diff'!J90</f>
        <v>121</v>
      </c>
      <c r="K90" s="2">
        <f>'share-same'!K90+'share-diff'!K90</f>
        <v>51</v>
      </c>
      <c r="L90" s="2">
        <f>'share-same'!L90+'share-diff'!L90</f>
        <v>111</v>
      </c>
      <c r="M90" s="2">
        <f>'share-same'!M90+'share-diff'!M90</f>
        <v>77</v>
      </c>
      <c r="N90" s="2">
        <f>'share-same'!N90+'share-diff'!N90</f>
        <v>37</v>
      </c>
      <c r="O90" s="2">
        <f>'share-same'!O90+'share-diff'!O90</f>
        <v>69</v>
      </c>
      <c r="P90" s="2"/>
      <c r="Q90" s="2">
        <f>'share-same'!Q90+'share-diff'!Q90</f>
        <v>0</v>
      </c>
      <c r="R90" s="2">
        <f>'share-same'!R90+'share-diff'!R90</f>
        <v>4</v>
      </c>
      <c r="S90" s="2">
        <f>'share-same'!S90+'share-diff'!S90</f>
        <v>6</v>
      </c>
      <c r="T90" s="2">
        <f>'share-same'!T90+'share-diff'!T90</f>
        <v>0</v>
      </c>
      <c r="U90" s="2">
        <f>'share-same'!U90+'share-diff'!U90</f>
        <v>0</v>
      </c>
      <c r="V90" s="2">
        <f>'share-same'!V90+'share-diff'!V90</f>
        <v>14</v>
      </c>
      <c r="W90" s="2">
        <f>'share-same'!W90+'share-diff'!W90</f>
        <v>8</v>
      </c>
      <c r="X90" s="2">
        <f>'share-same'!X90+'share-diff'!X90</f>
        <v>0</v>
      </c>
      <c r="Y90" s="2">
        <f>'share-same'!Y90+'share-diff'!Y90</f>
        <v>0</v>
      </c>
      <c r="Z90" s="2"/>
      <c r="AA90" s="2"/>
      <c r="AB90" s="2">
        <f>'share-same'!AB90+'share-diff'!AB90</f>
        <v>202</v>
      </c>
    </row>
    <row r="91" spans="1:28" ht="14.25" thickBot="1" x14ac:dyDescent="0.2">
      <c r="A91" s="1" t="s">
        <v>10</v>
      </c>
      <c r="B91" s="2">
        <f>'share-same'!B91+'share-diff'!B91</f>
        <v>0</v>
      </c>
      <c r="C91" s="2"/>
      <c r="D91" s="2"/>
      <c r="E91" s="2">
        <f>'share-same'!E91+'share-diff'!E91</f>
        <v>0</v>
      </c>
      <c r="F91" s="2">
        <f>'share-same'!F91+'share-diff'!F91</f>
        <v>0</v>
      </c>
      <c r="G91" s="2">
        <f>'share-same'!G91+'share-diff'!G91</f>
        <v>0</v>
      </c>
      <c r="H91" s="2">
        <f>'share-same'!H91+'share-diff'!H91</f>
        <v>0</v>
      </c>
      <c r="I91" s="2">
        <f>'share-same'!I91+'share-diff'!I91</f>
        <v>0</v>
      </c>
      <c r="J91" s="2">
        <f>'share-same'!J91+'share-diff'!J91</f>
        <v>0</v>
      </c>
      <c r="K91" s="2">
        <f>'share-same'!K91+'share-diff'!K91</f>
        <v>0</v>
      </c>
      <c r="L91" s="2">
        <f>'share-same'!L91+'share-diff'!L91</f>
        <v>0</v>
      </c>
      <c r="M91" s="2">
        <f>'share-same'!M91+'share-diff'!M91</f>
        <v>0</v>
      </c>
      <c r="N91" s="2">
        <f>'share-same'!N91+'share-diff'!N91</f>
        <v>0</v>
      </c>
      <c r="O91" s="2">
        <f>'share-same'!O91+'share-diff'!O91</f>
        <v>0</v>
      </c>
      <c r="P91" s="2"/>
      <c r="Q91" s="2">
        <f>'share-same'!Q91+'share-diff'!Q91</f>
        <v>0</v>
      </c>
      <c r="R91" s="2">
        <f>'share-same'!R91+'share-diff'!R91</f>
        <v>0</v>
      </c>
      <c r="S91" s="2">
        <f>'share-same'!S91+'share-diff'!S91</f>
        <v>0</v>
      </c>
      <c r="T91" s="2">
        <f>'share-same'!T91+'share-diff'!T91</f>
        <v>0</v>
      </c>
      <c r="U91" s="2">
        <f>'share-same'!U91+'share-diff'!U91</f>
        <v>0</v>
      </c>
      <c r="V91" s="2">
        <f>'share-same'!V91+'share-diff'!V91</f>
        <v>0</v>
      </c>
      <c r="W91" s="2">
        <f>'share-same'!W91+'share-diff'!W91</f>
        <v>0</v>
      </c>
      <c r="X91" s="2">
        <f>'share-same'!X91+'share-diff'!X91</f>
        <v>0</v>
      </c>
      <c r="Y91" s="2">
        <f>'share-same'!Y91+'share-diff'!Y91</f>
        <v>0</v>
      </c>
      <c r="Z91" s="2"/>
      <c r="AA91" s="2"/>
      <c r="AB91" s="2">
        <f>'share-same'!AB91+'share-diff'!AB91</f>
        <v>0</v>
      </c>
    </row>
    <row r="92" spans="1:28" ht="14.25" thickBot="1" x14ac:dyDescent="0.2">
      <c r="A92" s="1" t="s">
        <v>11</v>
      </c>
      <c r="B92" s="2">
        <f>'share-same'!B92+'share-diff'!B92</f>
        <v>13</v>
      </c>
      <c r="C92" s="2"/>
      <c r="D92" s="2"/>
      <c r="E92" s="2">
        <f>'share-same'!E92+'share-diff'!E92</f>
        <v>4</v>
      </c>
      <c r="F92" s="2">
        <f>'share-same'!F92+'share-diff'!F92</f>
        <v>6</v>
      </c>
      <c r="G92" s="2">
        <f>'share-same'!G92+'share-diff'!G92</f>
        <v>7</v>
      </c>
      <c r="H92" s="2">
        <f>'share-same'!H92+'share-diff'!H92</f>
        <v>2</v>
      </c>
      <c r="I92" s="2">
        <f>'share-same'!I92+'share-diff'!I92</f>
        <v>2</v>
      </c>
      <c r="J92" s="2">
        <f>'share-same'!J92+'share-diff'!J92</f>
        <v>11</v>
      </c>
      <c r="K92" s="2">
        <f>'share-same'!K92+'share-diff'!K92</f>
        <v>30</v>
      </c>
      <c r="L92" s="2">
        <f>'share-same'!L92+'share-diff'!L92</f>
        <v>41</v>
      </c>
      <c r="M92" s="2">
        <f>'share-same'!M92+'share-diff'!M92</f>
        <v>3</v>
      </c>
      <c r="N92" s="2">
        <f>'share-same'!N92+'share-diff'!N92</f>
        <v>2</v>
      </c>
      <c r="O92" s="2">
        <f>'share-same'!O92+'share-diff'!O92</f>
        <v>5</v>
      </c>
      <c r="P92" s="2"/>
      <c r="Q92" s="2">
        <f>'share-same'!Q92+'share-diff'!Q92</f>
        <v>0</v>
      </c>
      <c r="R92" s="2">
        <f>'share-same'!R92+'share-diff'!R92</f>
        <v>0</v>
      </c>
      <c r="S92" s="2">
        <f>'share-same'!S92+'share-diff'!S92</f>
        <v>0</v>
      </c>
      <c r="T92" s="2">
        <f>'share-same'!T92+'share-diff'!T92</f>
        <v>0</v>
      </c>
      <c r="U92" s="2">
        <f>'share-same'!U92+'share-diff'!U92</f>
        <v>0</v>
      </c>
      <c r="V92" s="2">
        <f>'share-same'!V92+'share-diff'!V92</f>
        <v>4</v>
      </c>
      <c r="W92" s="2">
        <f>'share-same'!W92+'share-diff'!W92</f>
        <v>2</v>
      </c>
      <c r="X92" s="2">
        <f>'share-same'!X92+'share-diff'!X92</f>
        <v>0</v>
      </c>
      <c r="Y92" s="2">
        <f>'share-same'!Y92+'share-diff'!Y92</f>
        <v>0</v>
      </c>
      <c r="Z92" s="2"/>
      <c r="AA92" s="2"/>
      <c r="AB92" s="2">
        <f>'share-same'!AB92+'share-diff'!AB92</f>
        <v>15</v>
      </c>
    </row>
    <row r="93" spans="1:28" ht="14.25" thickBot="1" x14ac:dyDescent="0.2">
      <c r="A93" s="1" t="s">
        <v>12</v>
      </c>
      <c r="B93" s="2">
        <f>'share-same'!B93+'share-diff'!B93</f>
        <v>0</v>
      </c>
      <c r="C93" s="2"/>
      <c r="D93" s="2"/>
      <c r="E93" s="2">
        <f>'share-same'!E93+'share-diff'!E93</f>
        <v>0</v>
      </c>
      <c r="F93" s="2">
        <f>'share-same'!F93+'share-diff'!F93</f>
        <v>0</v>
      </c>
      <c r="G93" s="2">
        <f>'share-same'!G93+'share-diff'!G93</f>
        <v>0</v>
      </c>
      <c r="H93" s="2">
        <f>'share-same'!H93+'share-diff'!H93</f>
        <v>0</v>
      </c>
      <c r="I93" s="2">
        <f>'share-same'!I93+'share-diff'!I93</f>
        <v>0</v>
      </c>
      <c r="J93" s="2">
        <f>'share-same'!J93+'share-diff'!J93</f>
        <v>0</v>
      </c>
      <c r="K93" s="2">
        <f>'share-same'!K93+'share-diff'!K93</f>
        <v>0</v>
      </c>
      <c r="L93" s="2">
        <f>'share-same'!L93+'share-diff'!L93</f>
        <v>0</v>
      </c>
      <c r="M93" s="2">
        <f>'share-same'!M93+'share-diff'!M93</f>
        <v>0</v>
      </c>
      <c r="N93" s="2">
        <f>'share-same'!N93+'share-diff'!N93</f>
        <v>0</v>
      </c>
      <c r="O93" s="2">
        <f>'share-same'!O93+'share-diff'!O93</f>
        <v>0</v>
      </c>
      <c r="P93" s="2"/>
      <c r="Q93" s="2">
        <f>'share-same'!Q93+'share-diff'!Q93</f>
        <v>0</v>
      </c>
      <c r="R93" s="2">
        <f>'share-same'!R93+'share-diff'!R93</f>
        <v>0</v>
      </c>
      <c r="S93" s="2">
        <f>'share-same'!S93+'share-diff'!S93</f>
        <v>0</v>
      </c>
      <c r="T93" s="2">
        <f>'share-same'!T93+'share-diff'!T93</f>
        <v>0</v>
      </c>
      <c r="U93" s="2">
        <f>'share-same'!U93+'share-diff'!U93</f>
        <v>0</v>
      </c>
      <c r="V93" s="2">
        <f>'share-same'!V93+'share-diff'!V93</f>
        <v>0</v>
      </c>
      <c r="W93" s="2">
        <f>'share-same'!W93+'share-diff'!W93</f>
        <v>0</v>
      </c>
      <c r="X93" s="2">
        <f>'share-same'!X93+'share-diff'!X93</f>
        <v>0</v>
      </c>
      <c r="Y93" s="2">
        <f>'share-same'!Y93+'share-diff'!Y93</f>
        <v>0</v>
      </c>
      <c r="Z93" s="2"/>
      <c r="AA93" s="2"/>
      <c r="AB93" s="2">
        <f>'share-same'!AB93+'share-diff'!AB93</f>
        <v>0</v>
      </c>
    </row>
    <row r="94" spans="1:28" ht="14.25" thickBot="1" x14ac:dyDescent="0.2">
      <c r="A94" s="3" t="s">
        <v>0</v>
      </c>
      <c r="B94" s="4">
        <f t="shared" ref="B94" si="19">SUM(B83:B93)</f>
        <v>406</v>
      </c>
      <c r="C94" s="4"/>
      <c r="D94" s="4"/>
      <c r="E94" s="4">
        <f>SUM(E83:E93)</f>
        <v>74</v>
      </c>
      <c r="F94" s="4">
        <f t="shared" ref="F94:O94" si="20">SUM(F83:F93)</f>
        <v>141</v>
      </c>
      <c r="G94" s="4">
        <f t="shared" si="20"/>
        <v>272</v>
      </c>
      <c r="H94" s="4">
        <f t="shared" si="20"/>
        <v>31</v>
      </c>
      <c r="I94" s="4">
        <f t="shared" si="20"/>
        <v>47</v>
      </c>
      <c r="J94" s="4">
        <f t="shared" si="20"/>
        <v>396</v>
      </c>
      <c r="K94" s="4">
        <f t="shared" si="20"/>
        <v>470</v>
      </c>
      <c r="L94" s="4">
        <f t="shared" si="20"/>
        <v>749</v>
      </c>
      <c r="M94" s="4">
        <f t="shared" si="20"/>
        <v>209</v>
      </c>
      <c r="N94" s="4">
        <f t="shared" si="20"/>
        <v>175</v>
      </c>
      <c r="O94" s="4">
        <f t="shared" si="20"/>
        <v>294</v>
      </c>
      <c r="P94" s="4"/>
      <c r="Q94" s="4">
        <f t="shared" ref="Q94:R94" si="21">SUM(Q83:Q93)</f>
        <v>3</v>
      </c>
      <c r="R94" s="4">
        <f t="shared" si="21"/>
        <v>18</v>
      </c>
      <c r="S94" s="4">
        <f t="shared" ref="S94:Y94" si="22">SUM(S83:S93)</f>
        <v>21</v>
      </c>
      <c r="T94" s="4">
        <f t="shared" si="22"/>
        <v>0</v>
      </c>
      <c r="U94" s="4">
        <f t="shared" si="22"/>
        <v>0</v>
      </c>
      <c r="V94" s="4">
        <f t="shared" si="22"/>
        <v>39</v>
      </c>
      <c r="W94" s="4">
        <f t="shared" si="22"/>
        <v>11</v>
      </c>
      <c r="X94" s="4">
        <f t="shared" si="22"/>
        <v>4</v>
      </c>
      <c r="Y94" s="4">
        <f t="shared" si="22"/>
        <v>0</v>
      </c>
      <c r="Z94" s="4"/>
      <c r="AA94" s="4"/>
      <c r="AB94" s="4">
        <f t="shared" ref="AB94" si="23">SUM(AB83:AB93)</f>
        <v>845</v>
      </c>
    </row>
    <row r="101" spans="1:28" ht="27" customHeight="1" x14ac:dyDescent="0.15">
      <c r="A101" s="108" t="s">
        <v>1</v>
      </c>
      <c r="B101" s="109" t="s">
        <v>31</v>
      </c>
      <c r="C101" s="109"/>
      <c r="D101" s="109"/>
      <c r="E101" s="110"/>
      <c r="F101" s="110"/>
      <c r="G101" s="110"/>
      <c r="H101" s="110"/>
      <c r="I101" s="110"/>
      <c r="J101" s="110"/>
      <c r="K101" s="110"/>
      <c r="L101" s="110"/>
      <c r="M101" s="110"/>
      <c r="N101" s="110"/>
      <c r="O101" s="110"/>
      <c r="P101" s="110"/>
      <c r="Q101" s="110"/>
      <c r="R101" s="110"/>
      <c r="S101" s="82"/>
    </row>
    <row r="102" spans="1:28" ht="27" x14ac:dyDescent="0.15">
      <c r="A102" s="108"/>
      <c r="B102" s="11" t="s">
        <v>13</v>
      </c>
      <c r="C102" s="11"/>
      <c r="D102" s="11"/>
      <c r="E102" s="7" t="s">
        <v>14</v>
      </c>
      <c r="F102" s="7" t="s">
        <v>15</v>
      </c>
      <c r="G102" s="7" t="s">
        <v>16</v>
      </c>
      <c r="H102" s="7" t="s">
        <v>17</v>
      </c>
      <c r="I102" s="7" t="s">
        <v>18</v>
      </c>
      <c r="J102" s="7" t="s">
        <v>20</v>
      </c>
      <c r="K102" s="7" t="s">
        <v>19</v>
      </c>
      <c r="L102" s="7" t="s">
        <v>21</v>
      </c>
      <c r="M102" s="7" t="s">
        <v>22</v>
      </c>
      <c r="N102" s="7" t="s">
        <v>23</v>
      </c>
      <c r="O102" s="7" t="s">
        <v>24</v>
      </c>
      <c r="P102" s="7"/>
      <c r="Q102" s="7" t="s">
        <v>25</v>
      </c>
      <c r="R102" s="7" t="s">
        <v>26</v>
      </c>
      <c r="S102" s="7" t="s">
        <v>133</v>
      </c>
      <c r="T102" s="73" t="s">
        <v>118</v>
      </c>
      <c r="U102" s="73" t="s">
        <v>119</v>
      </c>
      <c r="V102" s="73" t="s">
        <v>121</v>
      </c>
      <c r="W102" s="73" t="s">
        <v>122</v>
      </c>
      <c r="X102" s="73" t="s">
        <v>123</v>
      </c>
      <c r="Y102" s="73" t="s">
        <v>124</v>
      </c>
      <c r="AB102" s="90" t="s">
        <v>149</v>
      </c>
    </row>
    <row r="103" spans="1:28" ht="14.25" thickBot="1" x14ac:dyDescent="0.2">
      <c r="A103" s="1" t="s">
        <v>2</v>
      </c>
      <c r="B103" s="2">
        <f>'share-same'!B103+'share-diff'!B103</f>
        <v>0</v>
      </c>
      <c r="C103" s="2"/>
      <c r="D103" s="2"/>
      <c r="E103" s="2">
        <f>'share-same'!E103+'share-diff'!E103</f>
        <v>0</v>
      </c>
      <c r="F103" s="2">
        <f>'share-same'!F103+'share-diff'!F103</f>
        <v>0</v>
      </c>
      <c r="G103" s="2">
        <f>'share-same'!G103+'share-diff'!G103</f>
        <v>0</v>
      </c>
      <c r="H103" s="2">
        <f>'share-same'!H103+'share-diff'!H103</f>
        <v>0</v>
      </c>
      <c r="I103" s="2">
        <f>'share-same'!I103+'share-diff'!I103</f>
        <v>0</v>
      </c>
      <c r="J103" s="2">
        <f>'share-same'!J103+'share-diff'!J103</f>
        <v>0</v>
      </c>
      <c r="K103" s="2">
        <f>'share-same'!K103+'share-diff'!K103</f>
        <v>0</v>
      </c>
      <c r="L103" s="2">
        <f>'share-same'!L103+'share-diff'!L103</f>
        <v>0</v>
      </c>
      <c r="M103" s="2">
        <f>'share-same'!M103+'share-diff'!M103</f>
        <v>0</v>
      </c>
      <c r="N103" s="2">
        <f>'share-same'!N103+'share-diff'!N103</f>
        <v>0</v>
      </c>
      <c r="O103" s="2">
        <f>'share-same'!O103+'share-diff'!O103</f>
        <v>0</v>
      </c>
      <c r="P103" s="2"/>
      <c r="Q103" s="2">
        <f>'share-same'!Q103+'share-diff'!Q103</f>
        <v>0</v>
      </c>
      <c r="R103" s="2">
        <f>'share-same'!R103+'share-diff'!R103</f>
        <v>0</v>
      </c>
      <c r="S103" s="2">
        <f>'share-same'!S103+'share-diff'!S103</f>
        <v>0</v>
      </c>
      <c r="T103" s="2">
        <f>'share-same'!T103+'share-diff'!T103</f>
        <v>0</v>
      </c>
      <c r="U103" s="2">
        <f>'share-same'!U103+'share-diff'!U103</f>
        <v>0</v>
      </c>
      <c r="V103" s="2">
        <f>'share-same'!V103+'share-diff'!V103</f>
        <v>0</v>
      </c>
      <c r="W103" s="2">
        <f>'share-same'!W103+'share-diff'!W103</f>
        <v>0</v>
      </c>
      <c r="X103" s="2">
        <f>'share-same'!X103+'share-diff'!X103</f>
        <v>0</v>
      </c>
      <c r="Y103" s="2">
        <f>'share-same'!Y103+'share-diff'!Y103</f>
        <v>0</v>
      </c>
      <c r="Z103" s="2"/>
      <c r="AA103" s="2"/>
      <c r="AB103" s="2">
        <f>'share-same'!AB103+'share-diff'!AB103</f>
        <v>0</v>
      </c>
    </row>
    <row r="104" spans="1:28" ht="14.25" thickBot="1" x14ac:dyDescent="0.2">
      <c r="A104" s="1" t="s">
        <v>3</v>
      </c>
      <c r="B104" s="2">
        <f>'share-same'!B104+'share-diff'!B104</f>
        <v>96</v>
      </c>
      <c r="C104" s="2"/>
      <c r="D104" s="2"/>
      <c r="E104" s="2">
        <f>'share-same'!E104+'share-diff'!E104</f>
        <v>9</v>
      </c>
      <c r="F104" s="2">
        <f>'share-same'!F104+'share-diff'!F104</f>
        <v>88</v>
      </c>
      <c r="G104" s="2">
        <f>'share-same'!G104+'share-diff'!G104</f>
        <v>9</v>
      </c>
      <c r="H104" s="2">
        <f>'share-same'!H104+'share-diff'!H104</f>
        <v>8</v>
      </c>
      <c r="I104" s="2">
        <f>'share-same'!I104+'share-diff'!I104</f>
        <v>1</v>
      </c>
      <c r="J104" s="2">
        <f>'share-same'!J104+'share-diff'!J104</f>
        <v>160</v>
      </c>
      <c r="K104" s="2">
        <f>'share-same'!K104+'share-diff'!K104</f>
        <v>12</v>
      </c>
      <c r="L104" s="2">
        <f>'share-same'!L104+'share-diff'!L104</f>
        <v>149</v>
      </c>
      <c r="M104" s="2">
        <f>'share-same'!M104+'share-diff'!M104</f>
        <v>59</v>
      </c>
      <c r="N104" s="2">
        <f>'share-same'!N104+'share-diff'!N104</f>
        <v>4</v>
      </c>
      <c r="O104" s="2">
        <f>'share-same'!O104+'share-diff'!O104</f>
        <v>40</v>
      </c>
      <c r="P104" s="2"/>
      <c r="Q104" s="2">
        <f>'share-same'!Q104+'share-diff'!Q104</f>
        <v>0</v>
      </c>
      <c r="R104" s="2">
        <f>'share-same'!R104+'share-diff'!R104</f>
        <v>0</v>
      </c>
      <c r="S104" s="2">
        <f>'share-same'!S104+'share-diff'!S104</f>
        <v>0</v>
      </c>
      <c r="T104" s="2">
        <f>'share-same'!T104+'share-diff'!T104</f>
        <v>0</v>
      </c>
      <c r="U104" s="2">
        <f>'share-same'!U104+'share-diff'!U104</f>
        <v>0</v>
      </c>
      <c r="V104" s="2">
        <f>'share-same'!V104+'share-diff'!V104</f>
        <v>6</v>
      </c>
      <c r="W104" s="2">
        <f>'share-same'!W104+'share-diff'!W104</f>
        <v>5</v>
      </c>
      <c r="X104" s="2">
        <f>'share-same'!X104+'share-diff'!X104</f>
        <v>0</v>
      </c>
      <c r="Y104" s="2">
        <f>'share-same'!Y104+'share-diff'!Y104</f>
        <v>0</v>
      </c>
      <c r="Z104" s="2"/>
      <c r="AA104" s="2"/>
      <c r="AB104" s="2">
        <f>'share-same'!AB104+'share-diff'!AB104</f>
        <v>90</v>
      </c>
    </row>
    <row r="105" spans="1:28" ht="14.25" thickBot="1" x14ac:dyDescent="0.2">
      <c r="A105" s="1" t="s">
        <v>4</v>
      </c>
      <c r="B105" s="2">
        <f>'share-same'!B105+'share-diff'!B105</f>
        <v>0</v>
      </c>
      <c r="C105" s="2"/>
      <c r="D105" s="2"/>
      <c r="E105" s="2">
        <f>'share-same'!E105+'share-diff'!E105</f>
        <v>0</v>
      </c>
      <c r="F105" s="2">
        <f>'share-same'!F105+'share-diff'!F105</f>
        <v>0</v>
      </c>
      <c r="G105" s="2">
        <f>'share-same'!G105+'share-diff'!G105</f>
        <v>0</v>
      </c>
      <c r="H105" s="2">
        <f>'share-same'!H105+'share-diff'!H105</f>
        <v>0</v>
      </c>
      <c r="I105" s="2">
        <f>'share-same'!I105+'share-diff'!I105</f>
        <v>0</v>
      </c>
      <c r="J105" s="2">
        <f>'share-same'!J105+'share-diff'!J105</f>
        <v>0</v>
      </c>
      <c r="K105" s="2">
        <f>'share-same'!K105+'share-diff'!K105</f>
        <v>0</v>
      </c>
      <c r="L105" s="2">
        <f>'share-same'!L105+'share-diff'!L105</f>
        <v>0</v>
      </c>
      <c r="M105" s="2">
        <f>'share-same'!M105+'share-diff'!M105</f>
        <v>0</v>
      </c>
      <c r="N105" s="2">
        <f>'share-same'!N105+'share-diff'!N105</f>
        <v>0</v>
      </c>
      <c r="O105" s="2">
        <f>'share-same'!O105+'share-diff'!O105</f>
        <v>0</v>
      </c>
      <c r="P105" s="2"/>
      <c r="Q105" s="2">
        <f>'share-same'!Q105+'share-diff'!Q105</f>
        <v>0</v>
      </c>
      <c r="R105" s="2">
        <f>'share-same'!R105+'share-diff'!R105</f>
        <v>0</v>
      </c>
      <c r="S105" s="2">
        <f>'share-same'!S105+'share-diff'!S105</f>
        <v>0</v>
      </c>
      <c r="T105" s="2">
        <f>'share-same'!T105+'share-diff'!T105</f>
        <v>0</v>
      </c>
      <c r="U105" s="2">
        <f>'share-same'!U105+'share-diff'!U105</f>
        <v>0</v>
      </c>
      <c r="V105" s="2">
        <f>'share-same'!V105+'share-diff'!V105</f>
        <v>0</v>
      </c>
      <c r="W105" s="2">
        <f>'share-same'!W105+'share-diff'!W105</f>
        <v>0</v>
      </c>
      <c r="X105" s="2">
        <f>'share-same'!X105+'share-diff'!X105</f>
        <v>0</v>
      </c>
      <c r="Y105" s="2">
        <f>'share-same'!Y105+'share-diff'!Y105</f>
        <v>0</v>
      </c>
      <c r="Z105" s="2"/>
      <c r="AA105" s="2"/>
      <c r="AB105" s="2">
        <f>'share-same'!AB105+'share-diff'!AB105</f>
        <v>0</v>
      </c>
    </row>
    <row r="106" spans="1:28" ht="14.25" thickBot="1" x14ac:dyDescent="0.2">
      <c r="A106" s="1" t="s">
        <v>5</v>
      </c>
      <c r="B106" s="2">
        <f>'share-same'!B106+'share-diff'!B106</f>
        <v>533</v>
      </c>
      <c r="C106" s="2"/>
      <c r="D106" s="2"/>
      <c r="E106" s="2">
        <f>'share-same'!E106+'share-diff'!E106</f>
        <v>34</v>
      </c>
      <c r="F106" s="2">
        <f>'share-same'!F106+'share-diff'!F106</f>
        <v>89</v>
      </c>
      <c r="G106" s="2">
        <f>'share-same'!G106+'share-diff'!G106</f>
        <v>445</v>
      </c>
      <c r="H106" s="2">
        <f>'share-same'!H106+'share-diff'!H106</f>
        <v>10</v>
      </c>
      <c r="I106" s="2">
        <f>'share-same'!I106+'share-diff'!I106</f>
        <v>24</v>
      </c>
      <c r="J106" s="2">
        <f>'share-same'!J106+'share-diff'!J106</f>
        <v>117</v>
      </c>
      <c r="K106" s="2">
        <f>'share-same'!K106+'share-diff'!K106</f>
        <v>480</v>
      </c>
      <c r="L106" s="2">
        <f>'share-same'!L106+'share-diff'!L106</f>
        <v>589</v>
      </c>
      <c r="M106" s="2">
        <f>'share-same'!M106+'share-diff'!M106</f>
        <v>14</v>
      </c>
      <c r="N106" s="2">
        <f>'share-same'!N106+'share-diff'!N106</f>
        <v>34</v>
      </c>
      <c r="O106" s="2">
        <f>'share-same'!O106+'share-diff'!O106</f>
        <v>46</v>
      </c>
      <c r="P106" s="2"/>
      <c r="Q106" s="2">
        <f>'share-same'!Q106+'share-diff'!Q106</f>
        <v>2</v>
      </c>
      <c r="R106" s="2">
        <f>'share-same'!R106+'share-diff'!R106</f>
        <v>0</v>
      </c>
      <c r="S106" s="2">
        <f>'share-same'!S106+'share-diff'!S106</f>
        <v>0</v>
      </c>
      <c r="T106" s="2">
        <f>'share-same'!T106+'share-diff'!T106</f>
        <v>0</v>
      </c>
      <c r="U106" s="2">
        <f>'share-same'!U106+'share-diff'!U106</f>
        <v>0</v>
      </c>
      <c r="V106" s="2">
        <f>'share-same'!V106+'share-diff'!V106</f>
        <v>70</v>
      </c>
      <c r="W106" s="2">
        <f>'share-same'!W106+'share-diff'!W106</f>
        <v>57</v>
      </c>
      <c r="X106" s="2">
        <f>'share-same'!X106+'share-diff'!X106</f>
        <v>0</v>
      </c>
      <c r="Y106" s="2">
        <f>'share-same'!Y106+'share-diff'!Y106</f>
        <v>0</v>
      </c>
      <c r="Z106" s="2"/>
      <c r="AA106" s="2"/>
      <c r="AB106" s="2">
        <f>'share-same'!AB106+'share-diff'!AB106</f>
        <v>106</v>
      </c>
    </row>
    <row r="107" spans="1:28" ht="14.25" thickBot="1" x14ac:dyDescent="0.2">
      <c r="A107" s="1" t="s">
        <v>6</v>
      </c>
      <c r="B107" s="2">
        <f>'share-same'!B107+'share-diff'!B107</f>
        <v>10</v>
      </c>
      <c r="C107" s="2"/>
      <c r="D107" s="2"/>
      <c r="E107" s="2">
        <f>'share-same'!E107+'share-diff'!E107</f>
        <v>0</v>
      </c>
      <c r="F107" s="2">
        <f>'share-same'!F107+'share-diff'!F107</f>
        <v>10</v>
      </c>
      <c r="G107" s="2">
        <f>'share-same'!G107+'share-diff'!G107</f>
        <v>0</v>
      </c>
      <c r="H107" s="2">
        <f>'share-same'!H107+'share-diff'!H107</f>
        <v>0</v>
      </c>
      <c r="I107" s="2">
        <f>'share-same'!I107+'share-diff'!I107</f>
        <v>0</v>
      </c>
      <c r="J107" s="2">
        <f>'share-same'!J107+'share-diff'!J107</f>
        <v>10</v>
      </c>
      <c r="K107" s="2">
        <f>'share-same'!K107+'share-diff'!K107</f>
        <v>0</v>
      </c>
      <c r="L107" s="2">
        <f>'share-same'!L107+'share-diff'!L107</f>
        <v>10</v>
      </c>
      <c r="M107" s="2">
        <f>'share-same'!M107+'share-diff'!M107</f>
        <v>0</v>
      </c>
      <c r="N107" s="2">
        <f>'share-same'!N107+'share-diff'!N107</f>
        <v>0</v>
      </c>
      <c r="O107" s="2">
        <f>'share-same'!O107+'share-diff'!O107</f>
        <v>0</v>
      </c>
      <c r="P107" s="2"/>
      <c r="Q107" s="2">
        <f>'share-same'!Q107+'share-diff'!Q107</f>
        <v>0</v>
      </c>
      <c r="R107" s="2">
        <f>'share-same'!R107+'share-diff'!R107</f>
        <v>0</v>
      </c>
      <c r="S107" s="2">
        <f>'share-same'!S107+'share-diff'!S107</f>
        <v>0</v>
      </c>
      <c r="T107" s="2">
        <f>'share-same'!T107+'share-diff'!T107</f>
        <v>0</v>
      </c>
      <c r="U107" s="2">
        <f>'share-same'!U107+'share-diff'!U107</f>
        <v>0</v>
      </c>
      <c r="V107" s="2">
        <f>'share-same'!V107+'share-diff'!V107</f>
        <v>4</v>
      </c>
      <c r="W107" s="2">
        <f>'share-same'!W107+'share-diff'!W107</f>
        <v>0</v>
      </c>
      <c r="X107" s="2">
        <f>'share-same'!X107+'share-diff'!X107</f>
        <v>0</v>
      </c>
      <c r="Y107" s="2">
        <f>'share-same'!Y107+'share-diff'!Y107</f>
        <v>0</v>
      </c>
      <c r="Z107" s="2"/>
      <c r="AA107" s="2"/>
      <c r="AB107" s="2">
        <f>'share-same'!AB107+'share-diff'!AB107</f>
        <v>0</v>
      </c>
    </row>
    <row r="108" spans="1:28" ht="14.25" thickBot="1" x14ac:dyDescent="0.2">
      <c r="A108" s="1" t="s">
        <v>7</v>
      </c>
      <c r="B108" s="2">
        <f>'share-same'!B108+'share-diff'!B108</f>
        <v>82</v>
      </c>
      <c r="C108" s="2"/>
      <c r="D108" s="2"/>
      <c r="E108" s="2">
        <f>'share-same'!E108+'share-diff'!E108</f>
        <v>3</v>
      </c>
      <c r="F108" s="2">
        <f>'share-same'!F108+'share-diff'!F108</f>
        <v>25</v>
      </c>
      <c r="G108" s="2">
        <f>'share-same'!G108+'share-diff'!G108</f>
        <v>57</v>
      </c>
      <c r="H108" s="2">
        <f>'share-same'!H108+'share-diff'!H108</f>
        <v>3</v>
      </c>
      <c r="I108" s="2">
        <f>'share-same'!I108+'share-diff'!I108</f>
        <v>0</v>
      </c>
      <c r="J108" s="2">
        <f>'share-same'!J108+'share-diff'!J108</f>
        <v>97</v>
      </c>
      <c r="K108" s="2">
        <f>'share-same'!K108+'share-diff'!K108</f>
        <v>182</v>
      </c>
      <c r="L108" s="2">
        <f>'share-same'!L108+'share-diff'!L108</f>
        <v>272</v>
      </c>
      <c r="M108" s="2">
        <f>'share-same'!M108+'share-diff'!M108</f>
        <v>14</v>
      </c>
      <c r="N108" s="2">
        <f>'share-same'!N108+'share-diff'!N108</f>
        <v>0</v>
      </c>
      <c r="O108" s="2">
        <f>'share-same'!O108+'share-diff'!O108</f>
        <v>9</v>
      </c>
      <c r="P108" s="2"/>
      <c r="Q108" s="2">
        <f>'share-same'!Q108+'share-diff'!Q108</f>
        <v>0</v>
      </c>
      <c r="R108" s="2">
        <f>'share-same'!R108+'share-diff'!R108</f>
        <v>0</v>
      </c>
      <c r="S108" s="2">
        <f>'share-same'!S108+'share-diff'!S108</f>
        <v>0</v>
      </c>
      <c r="T108" s="2">
        <f>'share-same'!T108+'share-diff'!T108</f>
        <v>0</v>
      </c>
      <c r="U108" s="2">
        <f>'share-same'!U108+'share-diff'!U108</f>
        <v>0</v>
      </c>
      <c r="V108" s="2">
        <f>'share-same'!V108+'share-diff'!V108</f>
        <v>41</v>
      </c>
      <c r="W108" s="2">
        <f>'share-same'!W108+'share-diff'!W108</f>
        <v>41</v>
      </c>
      <c r="X108" s="2">
        <f>'share-same'!X108+'share-diff'!X108</f>
        <v>0</v>
      </c>
      <c r="Y108" s="2">
        <f>'share-same'!Y108+'share-diff'!Y108</f>
        <v>0</v>
      </c>
      <c r="Z108" s="2"/>
      <c r="AA108" s="2"/>
      <c r="AB108" s="2">
        <f>'share-same'!AB108+'share-diff'!AB108</f>
        <v>18</v>
      </c>
    </row>
    <row r="109" spans="1:28" ht="14.25" thickBot="1" x14ac:dyDescent="0.2">
      <c r="A109" s="1" t="s">
        <v>8</v>
      </c>
      <c r="B109" s="2">
        <f>'share-same'!B109+'share-diff'!B109</f>
        <v>124</v>
      </c>
      <c r="C109" s="2"/>
      <c r="D109" s="2"/>
      <c r="E109" s="2">
        <f>'share-same'!E109+'share-diff'!E109</f>
        <v>13</v>
      </c>
      <c r="F109" s="2">
        <f>'share-same'!F109+'share-diff'!F109</f>
        <v>87</v>
      </c>
      <c r="G109" s="2">
        <f>'share-same'!G109+'share-diff'!G109</f>
        <v>38</v>
      </c>
      <c r="H109" s="2">
        <f>'share-same'!H109+'share-diff'!H109</f>
        <v>2</v>
      </c>
      <c r="I109" s="2">
        <f>'share-same'!I109+'share-diff'!I109</f>
        <v>11</v>
      </c>
      <c r="J109" s="2">
        <f>'share-same'!J109+'share-diff'!J109</f>
        <v>93</v>
      </c>
      <c r="K109" s="2">
        <f>'share-same'!K109+'share-diff'!K109</f>
        <v>134</v>
      </c>
      <c r="L109" s="2">
        <f>'share-same'!L109+'share-diff'!L109</f>
        <v>226</v>
      </c>
      <c r="M109" s="2">
        <f>'share-same'!M109+'share-diff'!M109</f>
        <v>3</v>
      </c>
      <c r="N109" s="2">
        <f>'share-same'!N109+'share-diff'!N109</f>
        <v>78</v>
      </c>
      <c r="O109" s="2">
        <f>'share-same'!O109+'share-diff'!O109</f>
        <v>81</v>
      </c>
      <c r="P109" s="2"/>
      <c r="Q109" s="2">
        <f>'share-same'!Q109+'share-diff'!Q109</f>
        <v>3</v>
      </c>
      <c r="R109" s="2">
        <f>'share-same'!R109+'share-diff'!R109</f>
        <v>0</v>
      </c>
      <c r="S109" s="2">
        <f>'share-same'!S109+'share-diff'!S109</f>
        <v>0</v>
      </c>
      <c r="T109" s="2">
        <f>'share-same'!T109+'share-diff'!T109</f>
        <v>0</v>
      </c>
      <c r="U109" s="2">
        <f>'share-same'!U109+'share-diff'!U109</f>
        <v>0</v>
      </c>
      <c r="V109" s="2">
        <f>'share-same'!V109+'share-diff'!V109</f>
        <v>36</v>
      </c>
      <c r="W109" s="2">
        <f>'share-same'!W109+'share-diff'!W109</f>
        <v>11</v>
      </c>
      <c r="X109" s="2">
        <f>'share-same'!X109+'share-diff'!X109</f>
        <v>1</v>
      </c>
      <c r="Y109" s="2">
        <f>'share-same'!Y109+'share-diff'!Y109</f>
        <v>0</v>
      </c>
      <c r="Z109" s="2"/>
      <c r="AA109" s="2"/>
      <c r="AB109" s="2">
        <f>'share-same'!AB109+'share-diff'!AB109</f>
        <v>199</v>
      </c>
    </row>
    <row r="110" spans="1:28" ht="14.25" thickBot="1" x14ac:dyDescent="0.2">
      <c r="A110" s="1" t="s">
        <v>9</v>
      </c>
      <c r="B110" s="2">
        <f>'share-same'!B110+'share-diff'!B110</f>
        <v>129</v>
      </c>
      <c r="C110" s="2"/>
      <c r="D110" s="2"/>
      <c r="E110" s="2">
        <f>'share-same'!E110+'share-diff'!E110</f>
        <v>12</v>
      </c>
      <c r="F110" s="2">
        <f>'share-same'!F110+'share-diff'!F110</f>
        <v>98</v>
      </c>
      <c r="G110" s="2">
        <f>'share-same'!G110+'share-diff'!G110</f>
        <v>32</v>
      </c>
      <c r="H110" s="2">
        <f>'share-same'!H110+'share-diff'!H110</f>
        <v>4</v>
      </c>
      <c r="I110" s="2">
        <f>'share-same'!I110+'share-diff'!I110</f>
        <v>8</v>
      </c>
      <c r="J110" s="2">
        <f>'share-same'!J110+'share-diff'!J110</f>
        <v>137</v>
      </c>
      <c r="K110" s="2">
        <f>'share-same'!K110+'share-diff'!K110</f>
        <v>37</v>
      </c>
      <c r="L110" s="2">
        <f>'share-same'!L110+'share-diff'!L110</f>
        <v>158</v>
      </c>
      <c r="M110" s="2">
        <f>'share-same'!M110+'share-diff'!M110</f>
        <v>38</v>
      </c>
      <c r="N110" s="2">
        <f>'share-same'!N110+'share-diff'!N110</f>
        <v>12</v>
      </c>
      <c r="O110" s="2">
        <f>'share-same'!O110+'share-diff'!O110</f>
        <v>37</v>
      </c>
      <c r="P110" s="2"/>
      <c r="Q110" s="2">
        <f>'share-same'!Q110+'share-diff'!Q110</f>
        <v>0</v>
      </c>
      <c r="R110" s="2">
        <f>'share-same'!R110+'share-diff'!R110</f>
        <v>0</v>
      </c>
      <c r="S110" s="2">
        <f>'share-same'!S110+'share-diff'!S110</f>
        <v>0</v>
      </c>
      <c r="T110" s="2">
        <f>'share-same'!T110+'share-diff'!T110</f>
        <v>0</v>
      </c>
      <c r="U110" s="2">
        <f>'share-same'!U110+'share-diff'!U110</f>
        <v>0</v>
      </c>
      <c r="V110" s="2">
        <f>'share-same'!V110+'share-diff'!V110</f>
        <v>17</v>
      </c>
      <c r="W110" s="2">
        <f>'share-same'!W110+'share-diff'!W110</f>
        <v>14</v>
      </c>
      <c r="X110" s="2">
        <f>'share-same'!X110+'share-diff'!X110</f>
        <v>0</v>
      </c>
      <c r="Y110" s="2">
        <f>'share-same'!Y110+'share-diff'!Y110</f>
        <v>0</v>
      </c>
      <c r="Z110" s="2"/>
      <c r="AA110" s="2"/>
      <c r="AB110" s="2">
        <f>'share-same'!AB110+'share-diff'!AB110</f>
        <v>81</v>
      </c>
    </row>
    <row r="111" spans="1:28" ht="14.25" thickBot="1" x14ac:dyDescent="0.2">
      <c r="A111" s="1" t="s">
        <v>10</v>
      </c>
      <c r="B111" s="2">
        <f>'share-same'!B111+'share-diff'!B111</f>
        <v>0</v>
      </c>
      <c r="C111" s="2"/>
      <c r="D111" s="2"/>
      <c r="E111" s="2">
        <f>'share-same'!E111+'share-diff'!E111</f>
        <v>0</v>
      </c>
      <c r="F111" s="2">
        <f>'share-same'!F111+'share-diff'!F111</f>
        <v>0</v>
      </c>
      <c r="G111" s="2">
        <f>'share-same'!G111+'share-diff'!G111</f>
        <v>0</v>
      </c>
      <c r="H111" s="2">
        <f>'share-same'!H111+'share-diff'!H111</f>
        <v>0</v>
      </c>
      <c r="I111" s="2">
        <f>'share-same'!I111+'share-diff'!I111</f>
        <v>0</v>
      </c>
      <c r="J111" s="2">
        <f>'share-same'!J111+'share-diff'!J111</f>
        <v>0</v>
      </c>
      <c r="K111" s="2">
        <f>'share-same'!K111+'share-diff'!K111</f>
        <v>0</v>
      </c>
      <c r="L111" s="2">
        <f>'share-same'!L111+'share-diff'!L111</f>
        <v>0</v>
      </c>
      <c r="M111" s="2">
        <f>'share-same'!M111+'share-diff'!M111</f>
        <v>0</v>
      </c>
      <c r="N111" s="2">
        <f>'share-same'!N111+'share-diff'!N111</f>
        <v>0</v>
      </c>
      <c r="O111" s="2">
        <f>'share-same'!O111+'share-diff'!O111</f>
        <v>0</v>
      </c>
      <c r="P111" s="2"/>
      <c r="Q111" s="2">
        <f>'share-same'!Q111+'share-diff'!Q111</f>
        <v>0</v>
      </c>
      <c r="R111" s="2">
        <f>'share-same'!R111+'share-diff'!R111</f>
        <v>0</v>
      </c>
      <c r="S111" s="2">
        <f>'share-same'!S111+'share-diff'!S111</f>
        <v>0</v>
      </c>
      <c r="T111" s="2">
        <f>'share-same'!T111+'share-diff'!T111</f>
        <v>0</v>
      </c>
      <c r="U111" s="2">
        <f>'share-same'!U111+'share-diff'!U111</f>
        <v>0</v>
      </c>
      <c r="V111" s="2">
        <f>'share-same'!V111+'share-diff'!V111</f>
        <v>0</v>
      </c>
      <c r="W111" s="2">
        <f>'share-same'!W111+'share-diff'!W111</f>
        <v>0</v>
      </c>
      <c r="X111" s="2">
        <f>'share-same'!X111+'share-diff'!X111</f>
        <v>0</v>
      </c>
      <c r="Y111" s="2">
        <f>'share-same'!Y111+'share-diff'!Y111</f>
        <v>0</v>
      </c>
      <c r="Z111" s="2"/>
      <c r="AA111" s="2"/>
      <c r="AB111" s="2">
        <f>'share-same'!AB111+'share-diff'!AB111</f>
        <v>0</v>
      </c>
    </row>
    <row r="112" spans="1:28" ht="14.25" thickBot="1" x14ac:dyDescent="0.2">
      <c r="A112" s="1" t="s">
        <v>11</v>
      </c>
      <c r="B112" s="2">
        <f>'share-same'!B112+'share-diff'!B112</f>
        <v>68</v>
      </c>
      <c r="C112" s="2"/>
      <c r="D112" s="2"/>
      <c r="E112" s="2">
        <f>'share-same'!E112+'share-diff'!E112</f>
        <v>5</v>
      </c>
      <c r="F112" s="2">
        <f>'share-same'!F112+'share-diff'!F112</f>
        <v>43</v>
      </c>
      <c r="G112" s="2">
        <f>'share-same'!G112+'share-diff'!G112</f>
        <v>26</v>
      </c>
      <c r="H112" s="2">
        <f>'share-same'!H112+'share-diff'!H112</f>
        <v>5</v>
      </c>
      <c r="I112" s="2">
        <f>'share-same'!I112+'share-diff'!I112</f>
        <v>0</v>
      </c>
      <c r="J112" s="2">
        <f>'share-same'!J112+'share-diff'!J112</f>
        <v>45</v>
      </c>
      <c r="K112" s="2">
        <f>'share-same'!K112+'share-diff'!K112</f>
        <v>45</v>
      </c>
      <c r="L112" s="2">
        <f>'share-same'!L112+'share-diff'!L112</f>
        <v>92</v>
      </c>
      <c r="M112" s="2">
        <f>'share-same'!M112+'share-diff'!M112</f>
        <v>5</v>
      </c>
      <c r="N112" s="2">
        <f>'share-same'!N112+'share-diff'!N112</f>
        <v>0</v>
      </c>
      <c r="O112" s="2">
        <f>'share-same'!O112+'share-diff'!O112</f>
        <v>5</v>
      </c>
      <c r="P112" s="2"/>
      <c r="Q112" s="2">
        <f>'share-same'!Q112+'share-diff'!Q112</f>
        <v>0</v>
      </c>
      <c r="R112" s="2">
        <f>'share-same'!R112+'share-diff'!R112</f>
        <v>0</v>
      </c>
      <c r="S112" s="2">
        <f>'share-same'!S112+'share-diff'!S112</f>
        <v>0</v>
      </c>
      <c r="T112" s="2">
        <f>'share-same'!T112+'share-diff'!T112</f>
        <v>0</v>
      </c>
      <c r="U112" s="2">
        <f>'share-same'!U112+'share-diff'!U112</f>
        <v>0</v>
      </c>
      <c r="V112" s="2">
        <f>'share-same'!V112+'share-diff'!V112</f>
        <v>19</v>
      </c>
      <c r="W112" s="2">
        <f>'share-same'!W112+'share-diff'!W112</f>
        <v>15</v>
      </c>
      <c r="X112" s="2">
        <f>'share-same'!X112+'share-diff'!X112</f>
        <v>0</v>
      </c>
      <c r="Y112" s="2">
        <f>'share-same'!Y112+'share-diff'!Y112</f>
        <v>0</v>
      </c>
      <c r="Z112" s="2"/>
      <c r="AA112" s="2"/>
      <c r="AB112" s="2">
        <f>'share-same'!AB112+'share-diff'!AB112</f>
        <v>10</v>
      </c>
    </row>
    <row r="113" spans="1:28" ht="14.25" thickBot="1" x14ac:dyDescent="0.2">
      <c r="A113" s="1" t="s">
        <v>12</v>
      </c>
      <c r="B113" s="2">
        <f>'share-same'!B113+'share-diff'!B113</f>
        <v>0</v>
      </c>
      <c r="C113" s="2"/>
      <c r="D113" s="2"/>
      <c r="E113" s="2">
        <f>'share-same'!E113+'share-diff'!E113</f>
        <v>0</v>
      </c>
      <c r="F113" s="2">
        <f>'share-same'!F113+'share-diff'!F113</f>
        <v>0</v>
      </c>
      <c r="G113" s="2">
        <f>'share-same'!G113+'share-diff'!G113</f>
        <v>0</v>
      </c>
      <c r="H113" s="2">
        <f>'share-same'!H253+'share-diff'!H251</f>
        <v>0</v>
      </c>
      <c r="I113" s="2">
        <f>'share-same'!I253+'share-diff'!I251</f>
        <v>0</v>
      </c>
      <c r="J113" s="2">
        <f>'share-same'!J113+'share-diff'!J113</f>
        <v>0</v>
      </c>
      <c r="K113" s="2">
        <f>'share-same'!K113+'share-diff'!K113</f>
        <v>0</v>
      </c>
      <c r="L113" s="2">
        <f>'share-same'!L113+'share-diff'!L113</f>
        <v>0</v>
      </c>
      <c r="M113" s="2">
        <f>'share-same'!M113+'share-diff'!M113</f>
        <v>0</v>
      </c>
      <c r="N113" s="2">
        <f>'share-same'!N113+'share-diff'!N113</f>
        <v>0</v>
      </c>
      <c r="O113" s="2">
        <f>'share-same'!O113+'share-diff'!O113</f>
        <v>0</v>
      </c>
      <c r="P113" s="2"/>
      <c r="Q113" s="2">
        <f>'share-same'!Q113+'share-diff'!Q113</f>
        <v>0</v>
      </c>
      <c r="R113" s="2">
        <f>'share-same'!R113+'share-diff'!R113</f>
        <v>0</v>
      </c>
      <c r="S113" s="2">
        <f>'share-same'!S113+'share-diff'!S113</f>
        <v>0</v>
      </c>
      <c r="T113" s="2">
        <f>'share-same'!T113+'share-diff'!T113</f>
        <v>0</v>
      </c>
      <c r="U113" s="2">
        <f>'share-same'!U113+'share-diff'!U113</f>
        <v>0</v>
      </c>
      <c r="V113" s="2">
        <f>'share-same'!V113+'share-diff'!V113</f>
        <v>0</v>
      </c>
      <c r="W113" s="2">
        <f>'share-same'!W113+'share-diff'!W113</f>
        <v>0</v>
      </c>
      <c r="X113" s="2">
        <f>'share-same'!X113+'share-diff'!X113</f>
        <v>0</v>
      </c>
      <c r="Y113" s="2">
        <f>'share-same'!Y113+'share-diff'!Y113</f>
        <v>0</v>
      </c>
      <c r="Z113" s="2"/>
      <c r="AA113" s="2"/>
      <c r="AB113" s="2">
        <f>'share-same'!AB113+'share-diff'!AB113</f>
        <v>0</v>
      </c>
    </row>
    <row r="114" spans="1:28" ht="14.25" thickBot="1" x14ac:dyDescent="0.2">
      <c r="A114" s="3" t="s">
        <v>0</v>
      </c>
      <c r="B114" s="4">
        <f t="shared" ref="B114" si="24">SUM(B103:B113)</f>
        <v>1042</v>
      </c>
      <c r="C114" s="4"/>
      <c r="D114" s="4"/>
      <c r="E114" s="4">
        <f>SUM(E103:E113)</f>
        <v>76</v>
      </c>
      <c r="F114" s="4">
        <f t="shared" ref="F114:O114" si="25">SUM(F103:F113)</f>
        <v>440</v>
      </c>
      <c r="G114" s="4">
        <f t="shared" si="25"/>
        <v>607</v>
      </c>
      <c r="H114" s="4">
        <f t="shared" si="25"/>
        <v>32</v>
      </c>
      <c r="I114" s="4">
        <f t="shared" si="25"/>
        <v>44</v>
      </c>
      <c r="J114" s="4">
        <f t="shared" si="25"/>
        <v>659</v>
      </c>
      <c r="K114" s="4">
        <f t="shared" si="25"/>
        <v>890</v>
      </c>
      <c r="L114" s="4">
        <f t="shared" si="25"/>
        <v>1496</v>
      </c>
      <c r="M114" s="4">
        <f t="shared" si="25"/>
        <v>133</v>
      </c>
      <c r="N114" s="4">
        <f t="shared" si="25"/>
        <v>128</v>
      </c>
      <c r="O114" s="4">
        <f t="shared" si="25"/>
        <v>218</v>
      </c>
      <c r="P114" s="4"/>
      <c r="Q114" s="4">
        <f t="shared" ref="Q114:R114" si="26">SUM(Q103:Q113)</f>
        <v>5</v>
      </c>
      <c r="R114" s="4">
        <f t="shared" si="26"/>
        <v>0</v>
      </c>
      <c r="S114" s="4">
        <f t="shared" ref="S114:Y114" si="27">SUM(S103:S113)</f>
        <v>0</v>
      </c>
      <c r="T114" s="4">
        <f t="shared" si="27"/>
        <v>0</v>
      </c>
      <c r="U114" s="4">
        <f t="shared" si="27"/>
        <v>0</v>
      </c>
      <c r="V114" s="4">
        <f t="shared" si="27"/>
        <v>193</v>
      </c>
      <c r="W114" s="4">
        <f t="shared" si="27"/>
        <v>143</v>
      </c>
      <c r="X114" s="4">
        <f t="shared" si="27"/>
        <v>1</v>
      </c>
      <c r="Y114" s="4">
        <f t="shared" si="27"/>
        <v>0</v>
      </c>
      <c r="Z114" s="4"/>
      <c r="AA114" s="4"/>
      <c r="AB114" s="4">
        <f t="shared" ref="AB114" si="28">SUM(AB103:AB113)</f>
        <v>504</v>
      </c>
    </row>
    <row r="121" spans="1:28" ht="27" customHeight="1" x14ac:dyDescent="0.15">
      <c r="A121" s="108" t="s">
        <v>1</v>
      </c>
      <c r="B121" s="109" t="s">
        <v>32</v>
      </c>
      <c r="C121" s="109"/>
      <c r="D121" s="109"/>
      <c r="E121" s="110"/>
      <c r="F121" s="110"/>
      <c r="G121" s="110"/>
      <c r="H121" s="110"/>
      <c r="I121" s="110"/>
      <c r="J121" s="110"/>
      <c r="K121" s="110"/>
      <c r="L121" s="110"/>
      <c r="M121" s="110"/>
      <c r="N121" s="110"/>
      <c r="O121" s="110"/>
      <c r="P121" s="110"/>
      <c r="Q121" s="110"/>
      <c r="R121" s="110"/>
      <c r="S121" s="82"/>
    </row>
    <row r="122" spans="1:28" ht="27" x14ac:dyDescent="0.15">
      <c r="A122" s="108"/>
      <c r="B122" s="11" t="s">
        <v>13</v>
      </c>
      <c r="C122" s="11"/>
      <c r="D122" s="11"/>
      <c r="E122" s="7" t="s">
        <v>14</v>
      </c>
      <c r="F122" s="7" t="s">
        <v>15</v>
      </c>
      <c r="G122" s="7" t="s">
        <v>16</v>
      </c>
      <c r="H122" s="7" t="s">
        <v>17</v>
      </c>
      <c r="I122" s="7" t="s">
        <v>18</v>
      </c>
      <c r="J122" s="7" t="s">
        <v>20</v>
      </c>
      <c r="K122" s="7" t="s">
        <v>19</v>
      </c>
      <c r="L122" s="7" t="s">
        <v>21</v>
      </c>
      <c r="M122" s="7" t="s">
        <v>22</v>
      </c>
      <c r="N122" s="7" t="s">
        <v>23</v>
      </c>
      <c r="O122" s="7" t="s">
        <v>24</v>
      </c>
      <c r="P122" s="7"/>
      <c r="Q122" s="7" t="s">
        <v>25</v>
      </c>
      <c r="R122" s="7" t="s">
        <v>26</v>
      </c>
      <c r="S122" s="7" t="s">
        <v>133</v>
      </c>
      <c r="T122" s="73" t="s">
        <v>118</v>
      </c>
      <c r="U122" s="73" t="s">
        <v>119</v>
      </c>
      <c r="V122" s="73" t="s">
        <v>121</v>
      </c>
      <c r="W122" s="73" t="s">
        <v>122</v>
      </c>
      <c r="X122" s="73" t="s">
        <v>123</v>
      </c>
      <c r="Y122" s="73" t="s">
        <v>124</v>
      </c>
      <c r="AB122" s="90" t="s">
        <v>149</v>
      </c>
    </row>
    <row r="123" spans="1:28" ht="14.25" thickBot="1" x14ac:dyDescent="0.2">
      <c r="A123" s="1" t="s">
        <v>2</v>
      </c>
      <c r="B123" s="2">
        <f>'share-same'!B123+'share-diff'!B123</f>
        <v>4</v>
      </c>
      <c r="C123" s="2"/>
      <c r="D123" s="2"/>
      <c r="E123" s="2">
        <f>'share-same'!E123+'share-diff'!E123</f>
        <v>4</v>
      </c>
      <c r="F123" s="2">
        <f>'share-same'!F123+'share-diff'!F123</f>
        <v>4</v>
      </c>
      <c r="G123" s="2">
        <f>'share-same'!G123+'share-diff'!G123</f>
        <v>0</v>
      </c>
      <c r="H123" s="2">
        <f>'share-same'!H123+'share-diff'!H123</f>
        <v>4</v>
      </c>
      <c r="I123" s="2">
        <f>'share-same'!I123+'share-diff'!I123</f>
        <v>0</v>
      </c>
      <c r="J123" s="2">
        <f>'share-same'!J123+'share-diff'!J123</f>
        <v>8</v>
      </c>
      <c r="K123" s="2">
        <f>'share-same'!K123+'share-diff'!K123</f>
        <v>0</v>
      </c>
      <c r="L123" s="2">
        <f>'share-same'!L123+'share-diff'!L123</f>
        <v>8</v>
      </c>
      <c r="M123" s="2">
        <f>'share-same'!M123+'share-diff'!M123</f>
        <v>8</v>
      </c>
      <c r="N123" s="2">
        <f>'share-same'!N123+'share-diff'!N123</f>
        <v>0</v>
      </c>
      <c r="O123" s="2">
        <f>'share-same'!O123+'share-diff'!O123</f>
        <v>8</v>
      </c>
      <c r="P123" s="2"/>
      <c r="Q123" s="2">
        <f>'share-same'!Q123+'share-diff'!Q123</f>
        <v>0</v>
      </c>
      <c r="R123" s="2">
        <f>'share-same'!R123+'share-diff'!R123</f>
        <v>0</v>
      </c>
      <c r="S123" s="2">
        <f>'share-same'!S123+'share-diff'!S123</f>
        <v>0</v>
      </c>
      <c r="T123" s="2">
        <f>'share-same'!T123+'share-diff'!T123</f>
        <v>0</v>
      </c>
      <c r="U123" s="2">
        <f>'share-same'!U123+'share-diff'!U123</f>
        <v>0</v>
      </c>
      <c r="V123" s="2">
        <f>'share-same'!V123+'share-diff'!V123</f>
        <v>0</v>
      </c>
      <c r="W123" s="2">
        <f>'share-same'!W123+'share-diff'!W123</f>
        <v>0</v>
      </c>
      <c r="X123" s="2">
        <f>'share-same'!X123+'share-diff'!X123</f>
        <v>0</v>
      </c>
      <c r="Y123" s="2">
        <f>'share-same'!Y123+'share-diff'!Y123</f>
        <v>0</v>
      </c>
      <c r="Z123" s="2"/>
      <c r="AA123" s="2"/>
      <c r="AB123" s="2">
        <f>'share-same'!AB123+'share-diff'!AB123</f>
        <v>12</v>
      </c>
    </row>
    <row r="124" spans="1:28" ht="14.25" thickBot="1" x14ac:dyDescent="0.2">
      <c r="A124" s="1" t="s">
        <v>3</v>
      </c>
      <c r="B124" s="2">
        <f>'share-same'!B124+'share-diff'!B124</f>
        <v>30</v>
      </c>
      <c r="C124" s="2"/>
      <c r="D124" s="2"/>
      <c r="E124" s="2">
        <f>'share-same'!E124+'share-diff'!E124</f>
        <v>6</v>
      </c>
      <c r="F124" s="2">
        <f>'share-same'!F124+'share-diff'!F124</f>
        <v>28</v>
      </c>
      <c r="G124" s="2">
        <f>'share-same'!G124+'share-diff'!G124</f>
        <v>5</v>
      </c>
      <c r="H124" s="2">
        <f>'share-same'!H124+'share-diff'!H124</f>
        <v>5</v>
      </c>
      <c r="I124" s="2">
        <f>'share-same'!I124+'share-diff'!I124</f>
        <v>2</v>
      </c>
      <c r="J124" s="2">
        <f>'share-same'!J124+'share-diff'!J124</f>
        <v>297</v>
      </c>
      <c r="K124" s="2">
        <f>'share-same'!K124+'share-diff'!K124</f>
        <v>80</v>
      </c>
      <c r="L124" s="2">
        <f>'share-same'!L124+'share-diff'!L124</f>
        <v>308</v>
      </c>
      <c r="M124" s="2">
        <f>'share-same'!M124+'share-diff'!M124</f>
        <v>92</v>
      </c>
      <c r="N124" s="2">
        <f>'share-same'!N124+'share-diff'!N124</f>
        <v>66</v>
      </c>
      <c r="O124" s="2">
        <f>'share-same'!O124+'share-diff'!O124</f>
        <v>112</v>
      </c>
      <c r="P124" s="2"/>
      <c r="Q124" s="2">
        <f>'share-same'!Q124+'share-diff'!Q124</f>
        <v>1</v>
      </c>
      <c r="R124" s="2">
        <f>'share-same'!R124+'share-diff'!R124</f>
        <v>8</v>
      </c>
      <c r="S124" s="2">
        <f>'share-same'!S124+'share-diff'!S124</f>
        <v>8</v>
      </c>
      <c r="T124" s="2">
        <f>'share-same'!T124+'share-diff'!T124</f>
        <v>0</v>
      </c>
      <c r="U124" s="2">
        <f>'share-same'!U124+'share-diff'!U124</f>
        <v>0</v>
      </c>
      <c r="V124" s="2">
        <f>'share-same'!V124+'share-diff'!V124</f>
        <v>1</v>
      </c>
      <c r="W124" s="2">
        <f>'share-same'!W124+'share-diff'!W124</f>
        <v>1</v>
      </c>
      <c r="X124" s="2">
        <f>'share-same'!X124+'share-diff'!X124</f>
        <v>0</v>
      </c>
      <c r="Y124" s="2">
        <f>'share-same'!Y124+'share-diff'!Y124</f>
        <v>0</v>
      </c>
      <c r="Z124" s="2"/>
      <c r="AA124" s="2"/>
      <c r="AB124" s="2">
        <f>'share-same'!AB124+'share-diff'!AB124</f>
        <v>187</v>
      </c>
    </row>
    <row r="125" spans="1:28" ht="14.25" thickBot="1" x14ac:dyDescent="0.2">
      <c r="A125" s="1" t="s">
        <v>4</v>
      </c>
      <c r="B125" s="2">
        <f>'share-same'!B125+'share-diff'!B125</f>
        <v>0</v>
      </c>
      <c r="C125" s="2"/>
      <c r="D125" s="2"/>
      <c r="E125" s="2">
        <f>'share-same'!E125+'share-diff'!E125</f>
        <v>0</v>
      </c>
      <c r="F125" s="2">
        <f>'share-same'!F125+'share-diff'!F125</f>
        <v>0</v>
      </c>
      <c r="G125" s="2">
        <f>'share-same'!G125+'share-diff'!G125</f>
        <v>0</v>
      </c>
      <c r="H125" s="2">
        <f>'share-same'!H125+'share-diff'!H125</f>
        <v>0</v>
      </c>
      <c r="I125" s="2">
        <f>'share-same'!I125+'share-diff'!I125</f>
        <v>0</v>
      </c>
      <c r="J125" s="2">
        <f>'share-same'!J125+'share-diff'!J125</f>
        <v>0</v>
      </c>
      <c r="K125" s="2">
        <f>'share-same'!K125+'share-diff'!K125</f>
        <v>0</v>
      </c>
      <c r="L125" s="2">
        <f>'share-same'!L125+'share-diff'!L125</f>
        <v>0</v>
      </c>
      <c r="M125" s="2">
        <f>'share-same'!M125+'share-diff'!M125</f>
        <v>0</v>
      </c>
      <c r="N125" s="2">
        <f>'share-same'!N125+'share-diff'!N125</f>
        <v>0</v>
      </c>
      <c r="O125" s="2">
        <f>'share-same'!O125+'share-diff'!O125</f>
        <v>0</v>
      </c>
      <c r="P125" s="2"/>
      <c r="Q125" s="2">
        <f>'share-same'!Q125+'share-diff'!Q125</f>
        <v>0</v>
      </c>
      <c r="R125" s="2">
        <f>'share-same'!R125+'share-diff'!R125</f>
        <v>0</v>
      </c>
      <c r="S125" s="2">
        <f>'share-same'!S125+'share-diff'!S125</f>
        <v>0</v>
      </c>
      <c r="T125" s="2">
        <f>'share-same'!T125+'share-diff'!T125</f>
        <v>0</v>
      </c>
      <c r="U125" s="2">
        <f>'share-same'!U125+'share-diff'!U125</f>
        <v>0</v>
      </c>
      <c r="V125" s="2">
        <f>'share-same'!V125+'share-diff'!V125</f>
        <v>0</v>
      </c>
      <c r="W125" s="2">
        <f>'share-same'!W125+'share-diff'!W125</f>
        <v>0</v>
      </c>
      <c r="X125" s="2">
        <f>'share-same'!X125+'share-diff'!X125</f>
        <v>0</v>
      </c>
      <c r="Y125" s="2">
        <f>'share-same'!Y125+'share-diff'!Y125</f>
        <v>0</v>
      </c>
      <c r="Z125" s="2"/>
      <c r="AA125" s="2"/>
      <c r="AB125" s="2">
        <f>'share-same'!AB125+'share-diff'!AB125</f>
        <v>0</v>
      </c>
    </row>
    <row r="126" spans="1:28" ht="14.25" thickBot="1" x14ac:dyDescent="0.2">
      <c r="A126" s="1" t="s">
        <v>5</v>
      </c>
      <c r="B126" s="2">
        <f>'share-same'!B126+'share-diff'!B126</f>
        <v>140</v>
      </c>
      <c r="C126" s="2"/>
      <c r="D126" s="2"/>
      <c r="E126" s="2">
        <f>'share-same'!E126+'share-diff'!E126</f>
        <v>9</v>
      </c>
      <c r="F126" s="2">
        <f>'share-same'!F126+'share-diff'!F126</f>
        <v>102</v>
      </c>
      <c r="G126" s="2">
        <f>'share-same'!G126+'share-diff'!G126</f>
        <v>58</v>
      </c>
      <c r="H126" s="2">
        <f>'share-same'!H126+'share-diff'!H126</f>
        <v>8</v>
      </c>
      <c r="I126" s="2">
        <f>'share-same'!I126+'share-diff'!I126</f>
        <v>1</v>
      </c>
      <c r="J126" s="2">
        <f>'share-same'!J126+'share-diff'!J126</f>
        <v>486</v>
      </c>
      <c r="K126" s="2">
        <f>'share-same'!K126+'share-diff'!K126</f>
        <v>175</v>
      </c>
      <c r="L126" s="2">
        <f>'share-same'!L126+'share-diff'!L126</f>
        <v>650</v>
      </c>
      <c r="M126" s="2">
        <f>'share-same'!M126+'share-diff'!M126</f>
        <v>27</v>
      </c>
      <c r="N126" s="2">
        <f>'share-same'!N126+'share-diff'!N126</f>
        <v>0</v>
      </c>
      <c r="O126" s="2">
        <f>'share-same'!O126+'share-diff'!O126</f>
        <v>27</v>
      </c>
      <c r="P126" s="2"/>
      <c r="Q126" s="2">
        <f>'share-same'!Q126+'share-diff'!Q126</f>
        <v>7</v>
      </c>
      <c r="R126" s="2">
        <f>'share-same'!R126+'share-diff'!R126</f>
        <v>0</v>
      </c>
      <c r="S126" s="2">
        <f>'share-same'!S126+'share-diff'!S126</f>
        <v>0</v>
      </c>
      <c r="T126" s="2">
        <f>'share-same'!T126+'share-diff'!T126</f>
        <v>0</v>
      </c>
      <c r="U126" s="2">
        <f>'share-same'!U126+'share-diff'!U126</f>
        <v>0</v>
      </c>
      <c r="V126" s="2">
        <f>'share-same'!V126+'share-diff'!V126</f>
        <v>17</v>
      </c>
      <c r="W126" s="2">
        <f>'share-same'!W126+'share-diff'!W126</f>
        <v>7</v>
      </c>
      <c r="X126" s="2">
        <f>'share-same'!X126+'share-diff'!X126</f>
        <v>1</v>
      </c>
      <c r="Y126" s="2">
        <f>'share-same'!Y126+'share-diff'!Y126</f>
        <v>0</v>
      </c>
      <c r="Z126" s="2"/>
      <c r="AA126" s="2"/>
      <c r="AB126" s="2">
        <f>'share-same'!AB126+'share-diff'!AB126</f>
        <v>66</v>
      </c>
    </row>
    <row r="127" spans="1:28" ht="14.25" thickBot="1" x14ac:dyDescent="0.2">
      <c r="A127" s="1" t="s">
        <v>6</v>
      </c>
      <c r="B127" s="2">
        <f>'share-same'!B127+'share-diff'!B127</f>
        <v>0</v>
      </c>
      <c r="C127" s="2"/>
      <c r="D127" s="2"/>
      <c r="E127" s="2">
        <f>'share-same'!E127+'share-diff'!E127</f>
        <v>0</v>
      </c>
      <c r="F127" s="2">
        <f>'share-same'!F127+'share-diff'!F127</f>
        <v>0</v>
      </c>
      <c r="G127" s="2">
        <f>'share-same'!G127+'share-diff'!G127</f>
        <v>0</v>
      </c>
      <c r="H127" s="2">
        <f>'share-same'!H127+'share-diff'!H127</f>
        <v>0</v>
      </c>
      <c r="I127" s="2">
        <f>'share-same'!I127+'share-diff'!I127</f>
        <v>0</v>
      </c>
      <c r="J127" s="2">
        <f>'share-same'!J127+'share-diff'!J127</f>
        <v>0</v>
      </c>
      <c r="K127" s="2">
        <f>'share-same'!K127+'share-diff'!K127</f>
        <v>0</v>
      </c>
      <c r="L127" s="2">
        <f>'share-same'!L127+'share-diff'!L127</f>
        <v>0</v>
      </c>
      <c r="M127" s="2">
        <f>'share-same'!M127+'share-diff'!M127</f>
        <v>0</v>
      </c>
      <c r="N127" s="2">
        <f>'share-same'!N127+'share-diff'!N127</f>
        <v>0</v>
      </c>
      <c r="O127" s="2">
        <f>'share-same'!O127+'share-diff'!O127</f>
        <v>0</v>
      </c>
      <c r="P127" s="2"/>
      <c r="Q127" s="2">
        <f>'share-same'!Q127+'share-diff'!Q127</f>
        <v>0</v>
      </c>
      <c r="R127" s="2">
        <f>'share-same'!R127+'share-diff'!R127</f>
        <v>0</v>
      </c>
      <c r="S127" s="2">
        <f>'share-same'!S127+'share-diff'!S127</f>
        <v>0</v>
      </c>
      <c r="T127" s="2">
        <f>'share-same'!T127+'share-diff'!T127</f>
        <v>0</v>
      </c>
      <c r="U127" s="2">
        <f>'share-same'!U127+'share-diff'!U127</f>
        <v>0</v>
      </c>
      <c r="V127" s="2">
        <f>'share-same'!V127+'share-diff'!V127</f>
        <v>0</v>
      </c>
      <c r="W127" s="2">
        <f>'share-same'!W127+'share-diff'!W127</f>
        <v>0</v>
      </c>
      <c r="X127" s="2">
        <f>'share-same'!X127+'share-diff'!X127</f>
        <v>0</v>
      </c>
      <c r="Y127" s="2">
        <f>'share-same'!Y127+'share-diff'!Y127</f>
        <v>0</v>
      </c>
      <c r="Z127" s="2"/>
      <c r="AA127" s="2"/>
      <c r="AB127" s="2">
        <f>'share-same'!AB127+'share-diff'!AB127</f>
        <v>0</v>
      </c>
    </row>
    <row r="128" spans="1:28" ht="14.25" thickBot="1" x14ac:dyDescent="0.2">
      <c r="A128" s="1" t="s">
        <v>7</v>
      </c>
      <c r="B128" s="2">
        <f>'share-same'!B128+'share-diff'!B128</f>
        <v>86</v>
      </c>
      <c r="C128" s="2"/>
      <c r="D128" s="2"/>
      <c r="E128" s="2">
        <f>'share-same'!E128+'share-diff'!E128</f>
        <v>17</v>
      </c>
      <c r="F128" s="2">
        <f>'share-same'!F128+'share-diff'!F128</f>
        <v>83</v>
      </c>
      <c r="G128" s="2">
        <f>'share-same'!G128+'share-diff'!G128</f>
        <v>14</v>
      </c>
      <c r="H128" s="2">
        <f>'share-same'!H128+'share-diff'!H128</f>
        <v>17</v>
      </c>
      <c r="I128" s="2">
        <f>'share-same'!I128+'share-diff'!I128</f>
        <v>0</v>
      </c>
      <c r="J128" s="2">
        <f>'share-same'!J128+'share-diff'!J128</f>
        <v>544</v>
      </c>
      <c r="K128" s="2">
        <f>'share-same'!K128+'share-diff'!K128</f>
        <v>93</v>
      </c>
      <c r="L128" s="2">
        <f>'share-same'!L128+'share-diff'!L128</f>
        <v>680</v>
      </c>
      <c r="M128" s="2">
        <f>'share-same'!M128+'share-diff'!M128</f>
        <v>57</v>
      </c>
      <c r="N128" s="2">
        <f>'share-same'!N128+'share-diff'!N128</f>
        <v>0</v>
      </c>
      <c r="O128" s="2">
        <f>'share-same'!O128+'share-diff'!O128</f>
        <v>126</v>
      </c>
      <c r="P128" s="2"/>
      <c r="Q128" s="2">
        <f>'share-same'!Q128+'share-diff'!Q128</f>
        <v>1</v>
      </c>
      <c r="R128" s="2">
        <f>'share-same'!R128+'share-diff'!R128</f>
        <v>0</v>
      </c>
      <c r="S128" s="2">
        <f>'share-same'!S128+'share-diff'!S128</f>
        <v>0</v>
      </c>
      <c r="T128" s="2">
        <f>'share-same'!T128+'share-diff'!T128</f>
        <v>0</v>
      </c>
      <c r="U128" s="2">
        <f>'share-same'!U128+'share-diff'!U128</f>
        <v>0</v>
      </c>
      <c r="V128" s="2">
        <f>'share-same'!V128+'share-diff'!V128</f>
        <v>5</v>
      </c>
      <c r="W128" s="2">
        <f>'share-same'!W128+'share-diff'!W128</f>
        <v>2</v>
      </c>
      <c r="X128" s="2">
        <f>'share-same'!X128+'share-diff'!X128</f>
        <v>2</v>
      </c>
      <c r="Y128" s="2">
        <f>'share-same'!Y128+'share-diff'!Y128</f>
        <v>0</v>
      </c>
      <c r="Z128" s="2"/>
      <c r="AA128" s="2"/>
      <c r="AB128" s="2">
        <f>'share-same'!AB128+'share-diff'!AB128</f>
        <v>191</v>
      </c>
    </row>
    <row r="129" spans="1:28" ht="14.25" thickBot="1" x14ac:dyDescent="0.2">
      <c r="A129" s="1" t="s">
        <v>8</v>
      </c>
      <c r="B129" s="2">
        <f>'share-same'!B129+'share-diff'!B129</f>
        <v>41</v>
      </c>
      <c r="C129" s="2"/>
      <c r="D129" s="2"/>
      <c r="E129" s="2">
        <f>'share-same'!E129+'share-diff'!E129</f>
        <v>7</v>
      </c>
      <c r="F129" s="2">
        <f>'share-same'!F129+'share-diff'!F129</f>
        <v>23</v>
      </c>
      <c r="G129" s="2">
        <f>'share-same'!G129+'share-diff'!G129</f>
        <v>23</v>
      </c>
      <c r="H129" s="2">
        <f>'share-same'!H129+'share-diff'!H129</f>
        <v>1</v>
      </c>
      <c r="I129" s="2">
        <f>'share-same'!I129+'share-diff'!I129</f>
        <v>7</v>
      </c>
      <c r="J129" s="2">
        <f>'share-same'!J129+'share-diff'!J129</f>
        <v>174</v>
      </c>
      <c r="K129" s="2">
        <f>'share-same'!K129+'share-diff'!K129</f>
        <v>96</v>
      </c>
      <c r="L129" s="2">
        <f>'share-same'!L129+'share-diff'!L129</f>
        <v>256</v>
      </c>
      <c r="M129" s="2">
        <f>'share-same'!M129+'share-diff'!M129</f>
        <v>0</v>
      </c>
      <c r="N129" s="2">
        <f>'share-same'!N129+'share-diff'!N129</f>
        <v>0</v>
      </c>
      <c r="O129" s="2">
        <f>'share-same'!O129+'share-diff'!O129</f>
        <v>0</v>
      </c>
      <c r="P129" s="2"/>
      <c r="Q129" s="2">
        <f>'share-same'!Q129+'share-diff'!Q129</f>
        <v>7</v>
      </c>
      <c r="R129" s="2">
        <f>'share-same'!R129+'share-diff'!R129</f>
        <v>1</v>
      </c>
      <c r="S129" s="2">
        <f>'share-same'!S129+'share-diff'!S129</f>
        <v>13</v>
      </c>
      <c r="T129" s="2">
        <f>'share-same'!T129+'share-diff'!T129</f>
        <v>0</v>
      </c>
      <c r="U129" s="2">
        <f>'share-same'!U129+'share-diff'!U129</f>
        <v>0</v>
      </c>
      <c r="V129" s="2">
        <f>'share-same'!V129+'share-diff'!V129</f>
        <v>14</v>
      </c>
      <c r="W129" s="2">
        <f>'share-same'!W129+'share-diff'!W129</f>
        <v>1</v>
      </c>
      <c r="X129" s="2">
        <f>'share-same'!X129+'share-diff'!X129</f>
        <v>0</v>
      </c>
      <c r="Y129" s="2">
        <f>'share-same'!Y129+'share-diff'!Y129</f>
        <v>0</v>
      </c>
      <c r="Z129" s="2"/>
      <c r="AA129" s="2"/>
      <c r="AB129" s="2">
        <f>'share-same'!AB129+'share-diff'!AB129</f>
        <v>68</v>
      </c>
    </row>
    <row r="130" spans="1:28" ht="14.25" thickBot="1" x14ac:dyDescent="0.2">
      <c r="A130" s="1" t="s">
        <v>9</v>
      </c>
      <c r="B130" s="2">
        <f>'share-same'!B130+'share-diff'!B130</f>
        <v>79</v>
      </c>
      <c r="C130" s="2"/>
      <c r="D130" s="2"/>
      <c r="E130" s="2">
        <f>'share-same'!E130+'share-diff'!E130</f>
        <v>7</v>
      </c>
      <c r="F130" s="2">
        <f>'share-same'!F130+'share-diff'!F130</f>
        <v>54</v>
      </c>
      <c r="G130" s="2">
        <f>'share-same'!G130+'share-diff'!G130</f>
        <v>34</v>
      </c>
      <c r="H130" s="2">
        <f>'share-same'!H130+'share-diff'!H130</f>
        <v>7</v>
      </c>
      <c r="I130" s="2">
        <f>'share-same'!I130+'share-diff'!I130</f>
        <v>4</v>
      </c>
      <c r="J130" s="2">
        <f>'share-same'!J130+'share-diff'!J130</f>
        <v>180</v>
      </c>
      <c r="K130" s="2">
        <f>'share-same'!K130+'share-diff'!K130</f>
        <v>160</v>
      </c>
      <c r="L130" s="2">
        <f>'share-same'!L130+'share-diff'!L130</f>
        <v>352</v>
      </c>
      <c r="M130" s="2">
        <f>'share-same'!M130+'share-diff'!M130</f>
        <v>18</v>
      </c>
      <c r="N130" s="2">
        <f>'share-same'!N130+'share-diff'!N130</f>
        <v>0</v>
      </c>
      <c r="O130" s="2">
        <f>'share-same'!O130+'share-diff'!O130</f>
        <v>18</v>
      </c>
      <c r="P130" s="2"/>
      <c r="Q130" s="2">
        <f>'share-same'!Q130+'share-diff'!Q130</f>
        <v>5</v>
      </c>
      <c r="R130" s="2">
        <f>'share-same'!R130+'share-diff'!R130</f>
        <v>0</v>
      </c>
      <c r="S130" s="2">
        <f>'share-same'!S130+'share-diff'!S130</f>
        <v>0</v>
      </c>
      <c r="T130" s="2">
        <f>'share-same'!T130+'share-diff'!T130</f>
        <v>0</v>
      </c>
      <c r="U130" s="2">
        <f>'share-same'!U130+'share-diff'!U130</f>
        <v>0</v>
      </c>
      <c r="V130" s="2">
        <f>'share-same'!V130+'share-diff'!V130</f>
        <v>12</v>
      </c>
      <c r="W130" s="2">
        <f>'share-same'!W130+'share-diff'!W130</f>
        <v>3</v>
      </c>
      <c r="X130" s="2">
        <f>'share-same'!X130+'share-diff'!X130</f>
        <v>0</v>
      </c>
      <c r="Y130" s="2">
        <f>'share-same'!Y130+'share-diff'!Y130</f>
        <v>0</v>
      </c>
      <c r="Z130" s="2"/>
      <c r="AA130" s="2"/>
      <c r="AB130" s="2">
        <f>'share-same'!AB130+'share-diff'!AB130</f>
        <v>80</v>
      </c>
    </row>
    <row r="131" spans="1:28" ht="14.25" thickBot="1" x14ac:dyDescent="0.2">
      <c r="A131" s="1" t="s">
        <v>10</v>
      </c>
      <c r="B131" s="2">
        <f>'share-same'!B131+'share-diff'!B131</f>
        <v>0</v>
      </c>
      <c r="C131" s="2"/>
      <c r="D131" s="2"/>
      <c r="E131" s="2">
        <f>'share-same'!E131+'share-diff'!E131</f>
        <v>0</v>
      </c>
      <c r="F131" s="2">
        <f>'share-same'!F131+'share-diff'!F131</f>
        <v>0</v>
      </c>
      <c r="G131" s="2">
        <f>'share-same'!G131+'share-diff'!G131</f>
        <v>0</v>
      </c>
      <c r="H131" s="2">
        <f>'share-same'!H131+'share-diff'!H131</f>
        <v>0</v>
      </c>
      <c r="I131" s="2">
        <f>'share-same'!I131+'share-diff'!I131</f>
        <v>0</v>
      </c>
      <c r="J131" s="2">
        <f>'share-same'!J131+'share-diff'!J131</f>
        <v>0</v>
      </c>
      <c r="K131" s="2">
        <f>'share-same'!K131+'share-diff'!K131</f>
        <v>0</v>
      </c>
      <c r="L131" s="2">
        <f>'share-same'!L131+'share-diff'!L131</f>
        <v>0</v>
      </c>
      <c r="M131" s="2">
        <f>'share-same'!M131+'share-diff'!M131</f>
        <v>0</v>
      </c>
      <c r="N131" s="2">
        <f>'share-same'!N131+'share-diff'!N131</f>
        <v>0</v>
      </c>
      <c r="O131" s="2">
        <f>'share-same'!O131+'share-diff'!O131</f>
        <v>0</v>
      </c>
      <c r="P131" s="2"/>
      <c r="Q131" s="2">
        <f>'share-same'!Q131+'share-diff'!Q131</f>
        <v>0</v>
      </c>
      <c r="R131" s="2">
        <f>'share-same'!R131+'share-diff'!R131</f>
        <v>0</v>
      </c>
      <c r="S131" s="2">
        <f>'share-same'!S131+'share-diff'!S131</f>
        <v>0</v>
      </c>
      <c r="T131" s="2">
        <f>'share-same'!T131+'share-diff'!T131</f>
        <v>0</v>
      </c>
      <c r="U131" s="2">
        <f>'share-same'!U131+'share-diff'!U131</f>
        <v>0</v>
      </c>
      <c r="V131" s="2">
        <f>'share-same'!V131+'share-diff'!V131</f>
        <v>0</v>
      </c>
      <c r="W131" s="2">
        <f>'share-same'!W131+'share-diff'!W131</f>
        <v>0</v>
      </c>
      <c r="X131" s="2">
        <f>'share-same'!X131+'share-diff'!X131</f>
        <v>0</v>
      </c>
      <c r="Y131" s="2">
        <f>'share-same'!Y131+'share-diff'!Y131</f>
        <v>0</v>
      </c>
      <c r="Z131" s="2"/>
      <c r="AA131" s="2"/>
      <c r="AB131" s="2">
        <f>'share-same'!AB131+'share-diff'!AB131</f>
        <v>0</v>
      </c>
    </row>
    <row r="132" spans="1:28" ht="14.25" thickBot="1" x14ac:dyDescent="0.2">
      <c r="A132" s="1" t="s">
        <v>11</v>
      </c>
      <c r="B132" s="2">
        <f>'share-same'!B132+'share-diff'!B132</f>
        <v>18</v>
      </c>
      <c r="C132" s="2"/>
      <c r="D132" s="2"/>
      <c r="E132" s="2">
        <f>'share-same'!E132+'share-diff'!E132</f>
        <v>0</v>
      </c>
      <c r="F132" s="2">
        <f>'share-same'!F132+'share-diff'!F132</f>
        <v>12</v>
      </c>
      <c r="G132" s="2">
        <f>'share-same'!G132+'share-diff'!G132</f>
        <v>6</v>
      </c>
      <c r="H132" s="2">
        <f>'share-same'!H132+'share-diff'!H132</f>
        <v>0</v>
      </c>
      <c r="I132" s="2">
        <f>'share-same'!I132+'share-diff'!I132</f>
        <v>0</v>
      </c>
      <c r="J132" s="2">
        <f>'share-same'!J132+'share-diff'!J132</f>
        <v>97</v>
      </c>
      <c r="K132" s="2">
        <f>'share-same'!K132+'share-diff'!K132</f>
        <v>75</v>
      </c>
      <c r="L132" s="2">
        <f>'share-same'!L132+'share-diff'!L132</f>
        <v>168</v>
      </c>
      <c r="M132" s="2">
        <f>'share-same'!M132+'share-diff'!M132</f>
        <v>0</v>
      </c>
      <c r="N132" s="2">
        <f>'share-same'!N132+'share-diff'!N132</f>
        <v>0</v>
      </c>
      <c r="O132" s="2">
        <f>'share-same'!O132+'share-diff'!O132</f>
        <v>0</v>
      </c>
      <c r="P132" s="2"/>
      <c r="Q132" s="2">
        <f>'share-same'!Q132+'share-diff'!Q132</f>
        <v>0</v>
      </c>
      <c r="R132" s="2">
        <f>'share-same'!R132+'share-diff'!R132</f>
        <v>0</v>
      </c>
      <c r="S132" s="2">
        <f>'share-same'!S132+'share-diff'!S132</f>
        <v>0</v>
      </c>
      <c r="T132" s="2">
        <f>'share-same'!T132+'share-diff'!T132</f>
        <v>0</v>
      </c>
      <c r="U132" s="2">
        <f>'share-same'!U132+'share-diff'!U132</f>
        <v>0</v>
      </c>
      <c r="V132" s="2">
        <f>'share-same'!V132+'share-diff'!V132</f>
        <v>1</v>
      </c>
      <c r="W132" s="2">
        <f>'share-same'!W132+'share-diff'!W132</f>
        <v>0</v>
      </c>
      <c r="X132" s="2">
        <f>'share-same'!X132+'share-diff'!X132</f>
        <v>0</v>
      </c>
      <c r="Y132" s="2">
        <f>'share-same'!Y132+'share-diff'!Y132</f>
        <v>0</v>
      </c>
      <c r="Z132" s="2"/>
      <c r="AA132" s="2"/>
      <c r="AB132" s="2">
        <f>'share-same'!AB132+'share-diff'!AB132</f>
        <v>0</v>
      </c>
    </row>
    <row r="133" spans="1:28" ht="14.25" thickBot="1" x14ac:dyDescent="0.2">
      <c r="A133" s="1" t="s">
        <v>12</v>
      </c>
      <c r="B133" s="2">
        <f>'share-same'!B133+'share-diff'!B133</f>
        <v>0</v>
      </c>
      <c r="C133" s="2"/>
      <c r="D133" s="2"/>
      <c r="E133" s="2">
        <f>'share-same'!E133+'share-diff'!E133</f>
        <v>0</v>
      </c>
      <c r="F133" s="2">
        <f>'share-same'!F133+'share-diff'!F133</f>
        <v>0</v>
      </c>
      <c r="G133" s="2">
        <f>'share-same'!G133+'share-diff'!G133</f>
        <v>0</v>
      </c>
      <c r="H133" s="2">
        <f>'share-same'!H273+'share-diff'!H271</f>
        <v>0</v>
      </c>
      <c r="I133" s="2">
        <f>'share-same'!I273+'share-diff'!I271</f>
        <v>0</v>
      </c>
      <c r="J133" s="2">
        <f>'share-same'!J133+'share-diff'!J133</f>
        <v>0</v>
      </c>
      <c r="K133" s="2">
        <f>'share-same'!K133+'share-diff'!K133</f>
        <v>0</v>
      </c>
      <c r="L133" s="2">
        <f>'share-same'!L133+'share-diff'!L133</f>
        <v>0</v>
      </c>
      <c r="M133" s="2">
        <f>'share-same'!M133+'share-diff'!M133</f>
        <v>0</v>
      </c>
      <c r="N133" s="2">
        <f>'share-same'!N133+'share-diff'!N133</f>
        <v>0</v>
      </c>
      <c r="O133" s="2">
        <f>'share-same'!O133+'share-diff'!O133</f>
        <v>0</v>
      </c>
      <c r="P133" s="2"/>
      <c r="Q133" s="2">
        <f>'share-same'!Q133+'share-diff'!Q133</f>
        <v>0</v>
      </c>
      <c r="R133" s="2">
        <f>'share-same'!R133+'share-diff'!R133</f>
        <v>0</v>
      </c>
      <c r="S133" s="2">
        <f>'share-same'!S133+'share-diff'!S133</f>
        <v>0</v>
      </c>
      <c r="T133" s="2">
        <f>'share-same'!T133+'share-diff'!T133</f>
        <v>0</v>
      </c>
      <c r="U133" s="2">
        <f>'share-same'!U133+'share-diff'!U133</f>
        <v>0</v>
      </c>
      <c r="V133" s="2">
        <f>'share-same'!V133+'share-diff'!V133</f>
        <v>0</v>
      </c>
      <c r="W133" s="2">
        <f>'share-same'!W133+'share-diff'!W133</f>
        <v>0</v>
      </c>
      <c r="X133" s="2">
        <f>'share-same'!X133+'share-diff'!X133</f>
        <v>0</v>
      </c>
      <c r="Y133" s="2">
        <f>'share-same'!Y133+'share-diff'!Y133</f>
        <v>0</v>
      </c>
      <c r="Z133" s="2"/>
      <c r="AA133" s="2"/>
      <c r="AB133" s="2">
        <f>'share-same'!AB133+'share-diff'!AB133</f>
        <v>0</v>
      </c>
    </row>
    <row r="134" spans="1:28" ht="14.25" thickBot="1" x14ac:dyDescent="0.2">
      <c r="A134" s="3" t="s">
        <v>0</v>
      </c>
      <c r="B134" s="4">
        <f t="shared" ref="B134" si="29">SUM(B123:B133)</f>
        <v>398</v>
      </c>
      <c r="C134" s="4"/>
      <c r="D134" s="4"/>
      <c r="E134" s="4">
        <f>SUM(E123:E133)</f>
        <v>50</v>
      </c>
      <c r="F134" s="4">
        <f t="shared" ref="F134:O134" si="30">SUM(F123:F133)</f>
        <v>306</v>
      </c>
      <c r="G134" s="4">
        <f t="shared" si="30"/>
        <v>140</v>
      </c>
      <c r="H134" s="4">
        <f t="shared" si="30"/>
        <v>42</v>
      </c>
      <c r="I134" s="4">
        <f t="shared" si="30"/>
        <v>14</v>
      </c>
      <c r="J134" s="4">
        <f t="shared" si="30"/>
        <v>1786</v>
      </c>
      <c r="K134" s="4">
        <f t="shared" si="30"/>
        <v>679</v>
      </c>
      <c r="L134" s="4">
        <f t="shared" si="30"/>
        <v>2422</v>
      </c>
      <c r="M134" s="4">
        <f t="shared" si="30"/>
        <v>202</v>
      </c>
      <c r="N134" s="4">
        <f t="shared" si="30"/>
        <v>66</v>
      </c>
      <c r="O134" s="4">
        <f t="shared" si="30"/>
        <v>291</v>
      </c>
      <c r="P134" s="4"/>
      <c r="Q134" s="4">
        <f t="shared" ref="Q134:R134" si="31">SUM(Q123:Q133)</f>
        <v>21</v>
      </c>
      <c r="R134" s="4">
        <f t="shared" si="31"/>
        <v>9</v>
      </c>
      <c r="S134" s="4">
        <f t="shared" ref="S134:Y134" si="32">SUM(S123:S133)</f>
        <v>21</v>
      </c>
      <c r="T134" s="4">
        <f t="shared" si="32"/>
        <v>0</v>
      </c>
      <c r="U134" s="4">
        <f t="shared" si="32"/>
        <v>0</v>
      </c>
      <c r="V134" s="4">
        <f t="shared" si="32"/>
        <v>50</v>
      </c>
      <c r="W134" s="4">
        <f t="shared" si="32"/>
        <v>14</v>
      </c>
      <c r="X134" s="4">
        <f t="shared" si="32"/>
        <v>3</v>
      </c>
      <c r="Y134" s="4">
        <f t="shared" si="32"/>
        <v>0</v>
      </c>
      <c r="Z134" s="4"/>
      <c r="AA134" s="4"/>
      <c r="AB134" s="4">
        <f t="shared" ref="AB134" si="33">SUM(AB123:AB133)</f>
        <v>604</v>
      </c>
    </row>
    <row r="141" spans="1:28" ht="27" customHeight="1" x14ac:dyDescent="0.15">
      <c r="A141" s="108" t="s">
        <v>1</v>
      </c>
      <c r="B141" s="109" t="s">
        <v>45</v>
      </c>
      <c r="C141" s="109"/>
      <c r="D141" s="109"/>
      <c r="E141" s="110"/>
      <c r="F141" s="110"/>
      <c r="G141" s="110"/>
      <c r="H141" s="110"/>
      <c r="I141" s="110"/>
      <c r="J141" s="110"/>
      <c r="K141" s="110"/>
      <c r="L141" s="110"/>
      <c r="M141" s="110"/>
      <c r="N141" s="110"/>
      <c r="O141" s="110"/>
      <c r="P141" s="110"/>
      <c r="Q141" s="110"/>
      <c r="R141" s="110"/>
      <c r="S141" s="82"/>
    </row>
    <row r="142" spans="1:28" ht="27" x14ac:dyDescent="0.15">
      <c r="A142" s="108"/>
      <c r="B142" s="11" t="s">
        <v>13</v>
      </c>
      <c r="C142" s="11"/>
      <c r="D142" s="11"/>
      <c r="E142" s="7" t="s">
        <v>14</v>
      </c>
      <c r="F142" s="7" t="s">
        <v>15</v>
      </c>
      <c r="G142" s="7" t="s">
        <v>16</v>
      </c>
      <c r="H142" s="7" t="s">
        <v>17</v>
      </c>
      <c r="I142" s="7" t="s">
        <v>18</v>
      </c>
      <c r="J142" s="7" t="s">
        <v>20</v>
      </c>
      <c r="K142" s="7" t="s">
        <v>19</v>
      </c>
      <c r="L142" s="7" t="s">
        <v>21</v>
      </c>
      <c r="M142" s="7" t="s">
        <v>22</v>
      </c>
      <c r="N142" s="7" t="s">
        <v>23</v>
      </c>
      <c r="O142" s="7" t="s">
        <v>24</v>
      </c>
      <c r="P142" s="7"/>
      <c r="Q142" s="7" t="s">
        <v>25</v>
      </c>
      <c r="R142" s="7" t="s">
        <v>26</v>
      </c>
      <c r="S142" s="7" t="s">
        <v>133</v>
      </c>
      <c r="T142" s="73" t="s">
        <v>118</v>
      </c>
      <c r="U142" s="73" t="s">
        <v>119</v>
      </c>
      <c r="V142" s="73" t="s">
        <v>121</v>
      </c>
      <c r="W142" s="73" t="s">
        <v>122</v>
      </c>
      <c r="X142" s="73" t="s">
        <v>123</v>
      </c>
      <c r="Y142" s="73" t="s">
        <v>124</v>
      </c>
      <c r="AB142" s="90" t="s">
        <v>149</v>
      </c>
    </row>
    <row r="143" spans="1:28" ht="14.25" thickBot="1" x14ac:dyDescent="0.2">
      <c r="A143" s="1" t="s">
        <v>2</v>
      </c>
      <c r="B143" s="2">
        <f>B3+B23+B43+B63+B83+B103+B123</f>
        <v>12</v>
      </c>
      <c r="C143" s="2"/>
      <c r="D143" s="2"/>
      <c r="E143" s="2">
        <f t="shared" ref="E143:R153" si="34">E3+E23+E43+E63+E83+E103+E123</f>
        <v>12</v>
      </c>
      <c r="F143" s="2">
        <f t="shared" si="34"/>
        <v>8</v>
      </c>
      <c r="G143" s="2">
        <f t="shared" si="34"/>
        <v>4</v>
      </c>
      <c r="H143" s="2">
        <f t="shared" si="34"/>
        <v>8</v>
      </c>
      <c r="I143" s="2">
        <f t="shared" si="34"/>
        <v>4</v>
      </c>
      <c r="J143" s="2">
        <f t="shared" si="34"/>
        <v>14</v>
      </c>
      <c r="K143" s="2">
        <f t="shared" si="34"/>
        <v>8</v>
      </c>
      <c r="L143" s="2">
        <f t="shared" si="34"/>
        <v>10</v>
      </c>
      <c r="M143" s="2">
        <f t="shared" si="34"/>
        <v>14</v>
      </c>
      <c r="N143" s="2">
        <f t="shared" si="34"/>
        <v>8</v>
      </c>
      <c r="O143" s="2">
        <f t="shared" si="34"/>
        <v>10</v>
      </c>
      <c r="P143" s="2"/>
      <c r="Q143" s="2">
        <f t="shared" si="34"/>
        <v>0</v>
      </c>
      <c r="R143" s="2">
        <f t="shared" si="34"/>
        <v>0</v>
      </c>
      <c r="S143" s="2">
        <f t="shared" ref="S143:Y143" si="35">S3+S23+S43+S63+S83+S103+S123</f>
        <v>0</v>
      </c>
      <c r="T143" s="2">
        <f t="shared" si="35"/>
        <v>0</v>
      </c>
      <c r="U143" s="2">
        <f t="shared" si="35"/>
        <v>0</v>
      </c>
      <c r="V143" s="2">
        <f t="shared" si="35"/>
        <v>0</v>
      </c>
      <c r="W143" s="2">
        <f t="shared" si="35"/>
        <v>0</v>
      </c>
      <c r="X143" s="2">
        <f t="shared" si="35"/>
        <v>0</v>
      </c>
      <c r="Y143" s="2">
        <f t="shared" si="35"/>
        <v>0</v>
      </c>
      <c r="Z143" s="2"/>
      <c r="AA143" s="2"/>
      <c r="AB143" s="2">
        <f t="shared" ref="AB143" si="36">AB3+AB23+AB43+AB63+AB83+AB103+AB123</f>
        <v>47</v>
      </c>
    </row>
    <row r="144" spans="1:28" ht="14.25" thickBot="1" x14ac:dyDescent="0.2">
      <c r="A144" s="1" t="s">
        <v>3</v>
      </c>
      <c r="B144" s="2">
        <f t="shared" ref="B144:B153" si="37">B4+B24+B44+B64+B84+B104+B124</f>
        <v>448</v>
      </c>
      <c r="C144" s="2"/>
      <c r="D144" s="2"/>
      <c r="E144" s="2">
        <f t="shared" si="34"/>
        <v>272</v>
      </c>
      <c r="F144" s="2">
        <f t="shared" si="34"/>
        <v>345</v>
      </c>
      <c r="G144" s="2">
        <f t="shared" si="34"/>
        <v>114</v>
      </c>
      <c r="H144" s="2">
        <f t="shared" si="34"/>
        <v>201</v>
      </c>
      <c r="I144" s="2">
        <f t="shared" si="34"/>
        <v>79</v>
      </c>
      <c r="J144" s="2">
        <f t="shared" si="34"/>
        <v>2692</v>
      </c>
      <c r="K144" s="2">
        <f t="shared" si="34"/>
        <v>1410</v>
      </c>
      <c r="L144" s="2">
        <f t="shared" si="34"/>
        <v>900</v>
      </c>
      <c r="M144" s="2">
        <f t="shared" si="34"/>
        <v>2311</v>
      </c>
      <c r="N144" s="2">
        <f t="shared" si="34"/>
        <v>1339</v>
      </c>
      <c r="O144" s="2">
        <f t="shared" si="34"/>
        <v>522</v>
      </c>
      <c r="P144" s="2"/>
      <c r="Q144" s="2">
        <f t="shared" si="34"/>
        <v>2</v>
      </c>
      <c r="R144" s="2">
        <f t="shared" ref="R144" si="38">R4+R24+R44+R64+R84+R104+R124</f>
        <v>57</v>
      </c>
      <c r="S144" s="2">
        <f t="shared" ref="S144:Y144" si="39">S4+S24+S44+S64+S84+S104+S124</f>
        <v>57</v>
      </c>
      <c r="T144" s="2">
        <f t="shared" si="39"/>
        <v>1</v>
      </c>
      <c r="U144" s="2">
        <f t="shared" si="39"/>
        <v>0</v>
      </c>
      <c r="V144" s="2">
        <f t="shared" si="39"/>
        <v>11</v>
      </c>
      <c r="W144" s="2">
        <f t="shared" si="39"/>
        <v>10</v>
      </c>
      <c r="X144" s="2">
        <f t="shared" si="39"/>
        <v>4</v>
      </c>
      <c r="Y144" s="2">
        <f t="shared" si="39"/>
        <v>4</v>
      </c>
      <c r="Z144" s="2"/>
      <c r="AA144" s="2"/>
      <c r="AB144" s="2">
        <f t="shared" ref="AB144" si="40">AB4+AB24+AB44+AB64+AB84+AB104+AB124</f>
        <v>10022</v>
      </c>
    </row>
    <row r="145" spans="1:28" ht="14.25" thickBot="1" x14ac:dyDescent="0.2">
      <c r="A145" s="1" t="s">
        <v>4</v>
      </c>
      <c r="B145" s="2">
        <f t="shared" si="37"/>
        <v>0</v>
      </c>
      <c r="C145" s="2"/>
      <c r="D145" s="2"/>
      <c r="E145" s="2">
        <f t="shared" si="34"/>
        <v>0</v>
      </c>
      <c r="F145" s="2">
        <f t="shared" si="34"/>
        <v>0</v>
      </c>
      <c r="G145" s="2">
        <f t="shared" si="34"/>
        <v>0</v>
      </c>
      <c r="H145" s="2">
        <f t="shared" si="34"/>
        <v>0</v>
      </c>
      <c r="I145" s="2">
        <f t="shared" si="34"/>
        <v>0</v>
      </c>
      <c r="J145" s="2">
        <f t="shared" si="34"/>
        <v>0</v>
      </c>
      <c r="K145" s="2">
        <f t="shared" si="34"/>
        <v>0</v>
      </c>
      <c r="L145" s="2">
        <f t="shared" si="34"/>
        <v>0</v>
      </c>
      <c r="M145" s="2">
        <f t="shared" si="34"/>
        <v>0</v>
      </c>
      <c r="N145" s="2">
        <f t="shared" si="34"/>
        <v>0</v>
      </c>
      <c r="O145" s="2">
        <f t="shared" si="34"/>
        <v>0</v>
      </c>
      <c r="P145" s="2"/>
      <c r="Q145" s="2">
        <f t="shared" si="34"/>
        <v>0</v>
      </c>
      <c r="R145" s="2">
        <f t="shared" ref="R145" si="41">R5+R25+R45+R65+R85+R105+R125</f>
        <v>0</v>
      </c>
      <c r="S145" s="2">
        <f t="shared" ref="S145:Y145" si="42">S5+S25+S45+S65+S85+S105+S125</f>
        <v>0</v>
      </c>
      <c r="T145" s="2">
        <f t="shared" si="42"/>
        <v>0</v>
      </c>
      <c r="U145" s="2">
        <f t="shared" si="42"/>
        <v>0</v>
      </c>
      <c r="V145" s="2">
        <f t="shared" si="42"/>
        <v>0</v>
      </c>
      <c r="W145" s="2">
        <f t="shared" si="42"/>
        <v>0</v>
      </c>
      <c r="X145" s="2">
        <f t="shared" si="42"/>
        <v>0</v>
      </c>
      <c r="Y145" s="2">
        <f t="shared" si="42"/>
        <v>0</v>
      </c>
      <c r="Z145" s="2"/>
      <c r="AA145" s="2"/>
      <c r="AB145" s="2">
        <f t="shared" ref="AB145" si="43">AB5+AB25+AB45+AB65+AB85+AB105+AB125</f>
        <v>0</v>
      </c>
    </row>
    <row r="146" spans="1:28" ht="14.25" thickBot="1" x14ac:dyDescent="0.2">
      <c r="A146" s="1" t="s">
        <v>5</v>
      </c>
      <c r="B146" s="2">
        <f t="shared" si="37"/>
        <v>1259</v>
      </c>
      <c r="C146" s="2"/>
      <c r="D146" s="2"/>
      <c r="E146" s="2">
        <f t="shared" si="34"/>
        <v>568</v>
      </c>
      <c r="F146" s="2">
        <f t="shared" si="34"/>
        <v>502</v>
      </c>
      <c r="G146" s="2">
        <f t="shared" si="34"/>
        <v>796</v>
      </c>
      <c r="H146" s="2">
        <f t="shared" si="34"/>
        <v>286</v>
      </c>
      <c r="I146" s="2">
        <f t="shared" si="34"/>
        <v>292</v>
      </c>
      <c r="J146" s="2">
        <f t="shared" si="34"/>
        <v>1544</v>
      </c>
      <c r="K146" s="2">
        <f t="shared" si="34"/>
        <v>1282</v>
      </c>
      <c r="L146" s="2">
        <f t="shared" si="34"/>
        <v>1436</v>
      </c>
      <c r="M146" s="2">
        <f t="shared" si="34"/>
        <v>903</v>
      </c>
      <c r="N146" s="2">
        <f t="shared" si="34"/>
        <v>588</v>
      </c>
      <c r="O146" s="2">
        <f t="shared" si="34"/>
        <v>189</v>
      </c>
      <c r="P146" s="2"/>
      <c r="Q146" s="2">
        <f t="shared" si="34"/>
        <v>10</v>
      </c>
      <c r="R146" s="2">
        <f t="shared" ref="R146" si="44">R6+R26+R46+R66+R86+R106+R126</f>
        <v>36</v>
      </c>
      <c r="S146" s="2">
        <f t="shared" ref="S146:Y146" si="45">S6+S26+S46+S66+S86+S106+S126</f>
        <v>37</v>
      </c>
      <c r="T146" s="2">
        <f t="shared" si="45"/>
        <v>4</v>
      </c>
      <c r="U146" s="2">
        <f t="shared" si="45"/>
        <v>0</v>
      </c>
      <c r="V146" s="2">
        <f t="shared" si="45"/>
        <v>237</v>
      </c>
      <c r="W146" s="2">
        <f t="shared" si="45"/>
        <v>182</v>
      </c>
      <c r="X146" s="2">
        <f t="shared" si="45"/>
        <v>142</v>
      </c>
      <c r="Y146" s="2">
        <f t="shared" si="45"/>
        <v>112</v>
      </c>
      <c r="Z146" s="2"/>
      <c r="AA146" s="2"/>
      <c r="AB146" s="2">
        <f t="shared" ref="AB146" si="46">AB6+AB26+AB46+AB66+AB86+AB106+AB126</f>
        <v>9698</v>
      </c>
    </row>
    <row r="147" spans="1:28" ht="14.25" thickBot="1" x14ac:dyDescent="0.2">
      <c r="A147" s="1" t="s">
        <v>6</v>
      </c>
      <c r="B147" s="2">
        <f t="shared" si="37"/>
        <v>16</v>
      </c>
      <c r="C147" s="2"/>
      <c r="D147" s="2"/>
      <c r="E147" s="2">
        <f t="shared" si="34"/>
        <v>4</v>
      </c>
      <c r="F147" s="2">
        <f t="shared" si="34"/>
        <v>14</v>
      </c>
      <c r="G147" s="2">
        <f t="shared" si="34"/>
        <v>2</v>
      </c>
      <c r="H147" s="2">
        <f t="shared" si="34"/>
        <v>3</v>
      </c>
      <c r="I147" s="2">
        <f t="shared" si="34"/>
        <v>1</v>
      </c>
      <c r="J147" s="2">
        <f t="shared" si="34"/>
        <v>42</v>
      </c>
      <c r="K147" s="2">
        <f t="shared" si="34"/>
        <v>7</v>
      </c>
      <c r="L147" s="2">
        <f t="shared" si="34"/>
        <v>40</v>
      </c>
      <c r="M147" s="2">
        <f t="shared" si="34"/>
        <v>3</v>
      </c>
      <c r="N147" s="2">
        <f t="shared" si="34"/>
        <v>5</v>
      </c>
      <c r="O147" s="2">
        <f t="shared" si="34"/>
        <v>0</v>
      </c>
      <c r="P147" s="2"/>
      <c r="Q147" s="2">
        <f t="shared" si="34"/>
        <v>0</v>
      </c>
      <c r="R147" s="2">
        <f t="shared" ref="R147" si="47">R7+R27+R47+R67+R87+R107+R127</f>
        <v>0</v>
      </c>
      <c r="S147" s="2">
        <f t="shared" ref="S147:Y147" si="48">S7+S27+S47+S67+S87+S107+S127</f>
        <v>0</v>
      </c>
      <c r="T147" s="2">
        <f t="shared" si="48"/>
        <v>0</v>
      </c>
      <c r="U147" s="2">
        <f t="shared" si="48"/>
        <v>0</v>
      </c>
      <c r="V147" s="2">
        <f t="shared" si="48"/>
        <v>5</v>
      </c>
      <c r="W147" s="2">
        <f t="shared" si="48"/>
        <v>0</v>
      </c>
      <c r="X147" s="2">
        <f t="shared" si="48"/>
        <v>0</v>
      </c>
      <c r="Y147" s="2">
        <f t="shared" si="48"/>
        <v>0</v>
      </c>
      <c r="Z147" s="2"/>
      <c r="AA147" s="2"/>
      <c r="AB147" s="2">
        <f t="shared" ref="AB147" si="49">AB7+AB27+AB47+AB67+AB87+AB107+AB127</f>
        <v>58</v>
      </c>
    </row>
    <row r="148" spans="1:28" ht="14.25" thickBot="1" x14ac:dyDescent="0.2">
      <c r="A148" s="1" t="s">
        <v>7</v>
      </c>
      <c r="B148" s="2">
        <f t="shared" si="37"/>
        <v>666</v>
      </c>
      <c r="C148" s="2"/>
      <c r="D148" s="2"/>
      <c r="E148" s="2">
        <f t="shared" si="34"/>
        <v>291</v>
      </c>
      <c r="F148" s="2">
        <f t="shared" si="34"/>
        <v>335</v>
      </c>
      <c r="G148" s="2">
        <f t="shared" si="34"/>
        <v>354</v>
      </c>
      <c r="H148" s="2">
        <f t="shared" si="34"/>
        <v>218</v>
      </c>
      <c r="I148" s="2">
        <f t="shared" si="34"/>
        <v>84</v>
      </c>
      <c r="J148" s="2">
        <f t="shared" si="34"/>
        <v>1811</v>
      </c>
      <c r="K148" s="2">
        <f t="shared" si="34"/>
        <v>678</v>
      </c>
      <c r="L148" s="2">
        <f t="shared" si="34"/>
        <v>1447</v>
      </c>
      <c r="M148" s="2">
        <f t="shared" si="34"/>
        <v>1170</v>
      </c>
      <c r="N148" s="2">
        <f t="shared" si="34"/>
        <v>152</v>
      </c>
      <c r="O148" s="2">
        <f t="shared" si="34"/>
        <v>392</v>
      </c>
      <c r="P148" s="2"/>
      <c r="Q148" s="2">
        <f t="shared" si="34"/>
        <v>11</v>
      </c>
      <c r="R148" s="2">
        <f t="shared" ref="R148" si="50">R8+R28+R48+R68+R88+R108+R128</f>
        <v>25</v>
      </c>
      <c r="S148" s="2">
        <f t="shared" ref="S148:Y148" si="51">S8+S28+S48+S68+S88+S108+S128</f>
        <v>35</v>
      </c>
      <c r="T148" s="2">
        <f t="shared" si="51"/>
        <v>10</v>
      </c>
      <c r="U148" s="2">
        <f t="shared" si="51"/>
        <v>0</v>
      </c>
      <c r="V148" s="2">
        <f t="shared" si="51"/>
        <v>80</v>
      </c>
      <c r="W148" s="2">
        <f t="shared" si="51"/>
        <v>47</v>
      </c>
      <c r="X148" s="2">
        <f t="shared" si="51"/>
        <v>35</v>
      </c>
      <c r="Y148" s="2">
        <f t="shared" si="51"/>
        <v>3</v>
      </c>
      <c r="Z148" s="2"/>
      <c r="AA148" s="2"/>
      <c r="AB148" s="2">
        <f t="shared" ref="AB148" si="52">AB8+AB28+AB48+AB68+AB88+AB108+AB128</f>
        <v>6225</v>
      </c>
    </row>
    <row r="149" spans="1:28" ht="14.25" thickBot="1" x14ac:dyDescent="0.2">
      <c r="A149" s="1" t="s">
        <v>8</v>
      </c>
      <c r="B149" s="2">
        <f t="shared" si="37"/>
        <v>343</v>
      </c>
      <c r="C149" s="2"/>
      <c r="D149" s="2"/>
      <c r="E149" s="2">
        <f t="shared" si="34"/>
        <v>115</v>
      </c>
      <c r="F149" s="2">
        <f t="shared" si="34"/>
        <v>214</v>
      </c>
      <c r="G149" s="2">
        <f t="shared" si="34"/>
        <v>140</v>
      </c>
      <c r="H149" s="2">
        <f t="shared" si="34"/>
        <v>69</v>
      </c>
      <c r="I149" s="2">
        <f t="shared" si="34"/>
        <v>51</v>
      </c>
      <c r="J149" s="2">
        <f t="shared" si="34"/>
        <v>452</v>
      </c>
      <c r="K149" s="2">
        <f t="shared" si="34"/>
        <v>431</v>
      </c>
      <c r="L149" s="2">
        <f t="shared" si="34"/>
        <v>659</v>
      </c>
      <c r="M149" s="2">
        <f t="shared" si="34"/>
        <v>125</v>
      </c>
      <c r="N149" s="2">
        <f t="shared" si="34"/>
        <v>160</v>
      </c>
      <c r="O149" s="2">
        <f t="shared" si="34"/>
        <v>128</v>
      </c>
      <c r="P149" s="2"/>
      <c r="Q149" s="2">
        <f t="shared" si="34"/>
        <v>16</v>
      </c>
      <c r="R149" s="2">
        <f t="shared" ref="R149" si="53">R9+R29+R49+R69+R89+R109+R129</f>
        <v>29</v>
      </c>
      <c r="S149" s="2">
        <f t="shared" ref="S149:Y149" si="54">S9+S29+S49+S69+S89+S109+S129</f>
        <v>42</v>
      </c>
      <c r="T149" s="2">
        <f t="shared" si="54"/>
        <v>0</v>
      </c>
      <c r="U149" s="2">
        <f t="shared" si="54"/>
        <v>0</v>
      </c>
      <c r="V149" s="2">
        <f t="shared" si="54"/>
        <v>109</v>
      </c>
      <c r="W149" s="2">
        <f t="shared" si="54"/>
        <v>20</v>
      </c>
      <c r="X149" s="2">
        <f t="shared" si="54"/>
        <v>21</v>
      </c>
      <c r="Y149" s="2">
        <f t="shared" si="54"/>
        <v>6</v>
      </c>
      <c r="Z149" s="2"/>
      <c r="AA149" s="2"/>
      <c r="AB149" s="2">
        <f t="shared" ref="AB149" si="55">AB9+AB29+AB49+AB69+AB89+AB109+AB129</f>
        <v>1684</v>
      </c>
    </row>
    <row r="150" spans="1:28" ht="14.25" thickBot="1" x14ac:dyDescent="0.2">
      <c r="A150" s="1" t="s">
        <v>9</v>
      </c>
      <c r="B150" s="2">
        <f t="shared" si="37"/>
        <v>517</v>
      </c>
      <c r="C150" s="2"/>
      <c r="D150" s="2"/>
      <c r="E150" s="2">
        <f t="shared" si="34"/>
        <v>248</v>
      </c>
      <c r="F150" s="2">
        <f t="shared" si="34"/>
        <v>322</v>
      </c>
      <c r="G150" s="2">
        <f t="shared" si="34"/>
        <v>213</v>
      </c>
      <c r="H150" s="2">
        <f t="shared" si="34"/>
        <v>134</v>
      </c>
      <c r="I150" s="2">
        <f t="shared" si="34"/>
        <v>122</v>
      </c>
      <c r="J150" s="2">
        <f t="shared" si="34"/>
        <v>918</v>
      </c>
      <c r="K150" s="2">
        <f t="shared" si="34"/>
        <v>683</v>
      </c>
      <c r="L150" s="2">
        <f t="shared" si="34"/>
        <v>710</v>
      </c>
      <c r="M150" s="2">
        <f t="shared" si="34"/>
        <v>586</v>
      </c>
      <c r="N150" s="2">
        <f t="shared" si="34"/>
        <v>395</v>
      </c>
      <c r="O150" s="2">
        <f t="shared" si="34"/>
        <v>186</v>
      </c>
      <c r="P150" s="2"/>
      <c r="Q150" s="2">
        <f t="shared" si="34"/>
        <v>7</v>
      </c>
      <c r="R150" s="2">
        <f t="shared" ref="R150" si="56">R10+R30+R50+R70+R90+R110+R130</f>
        <v>22</v>
      </c>
      <c r="S150" s="2">
        <f t="shared" ref="S150:Y150" si="57">S10+S30+S50+S70+S90+S110+S130</f>
        <v>24</v>
      </c>
      <c r="T150" s="2">
        <f t="shared" si="57"/>
        <v>1</v>
      </c>
      <c r="U150" s="2">
        <f t="shared" si="57"/>
        <v>0</v>
      </c>
      <c r="V150" s="2">
        <f t="shared" si="57"/>
        <v>68</v>
      </c>
      <c r="W150" s="2">
        <f t="shared" si="57"/>
        <v>32</v>
      </c>
      <c r="X150" s="2">
        <f t="shared" si="57"/>
        <v>12</v>
      </c>
      <c r="Y150" s="2">
        <f t="shared" si="57"/>
        <v>3</v>
      </c>
      <c r="Z150" s="2"/>
      <c r="AA150" s="2"/>
      <c r="AB150" s="2">
        <f t="shared" ref="AB150" si="58">AB10+AB30+AB50+AB70+AB90+AB110+AB130</f>
        <v>2506</v>
      </c>
    </row>
    <row r="151" spans="1:28" ht="14.25" thickBot="1" x14ac:dyDescent="0.2">
      <c r="A151" s="1" t="s">
        <v>10</v>
      </c>
      <c r="B151" s="2">
        <f t="shared" si="37"/>
        <v>0</v>
      </c>
      <c r="C151" s="2"/>
      <c r="D151" s="2"/>
      <c r="E151" s="2">
        <f t="shared" si="34"/>
        <v>0</v>
      </c>
      <c r="F151" s="2">
        <f t="shared" si="34"/>
        <v>0</v>
      </c>
      <c r="G151" s="2">
        <f t="shared" si="34"/>
        <v>0</v>
      </c>
      <c r="H151" s="2">
        <f t="shared" si="34"/>
        <v>0</v>
      </c>
      <c r="I151" s="2">
        <f t="shared" si="34"/>
        <v>0</v>
      </c>
      <c r="J151" s="2">
        <f t="shared" si="34"/>
        <v>0</v>
      </c>
      <c r="K151" s="2">
        <f t="shared" si="34"/>
        <v>0</v>
      </c>
      <c r="L151" s="2">
        <f t="shared" si="34"/>
        <v>0</v>
      </c>
      <c r="M151" s="2">
        <f t="shared" si="34"/>
        <v>0</v>
      </c>
      <c r="N151" s="2">
        <f t="shared" si="34"/>
        <v>0</v>
      </c>
      <c r="O151" s="2">
        <f t="shared" si="34"/>
        <v>0</v>
      </c>
      <c r="P151" s="2"/>
      <c r="Q151" s="2">
        <f t="shared" si="34"/>
        <v>0</v>
      </c>
      <c r="R151" s="2">
        <f t="shared" ref="R151" si="59">R11+R31+R51+R71+R91+R111+R131</f>
        <v>0</v>
      </c>
      <c r="S151" s="2">
        <f t="shared" ref="S151:Y151" si="60">S11+S31+S51+S71+S91+S111+S131</f>
        <v>0</v>
      </c>
      <c r="T151" s="2">
        <f t="shared" si="60"/>
        <v>0</v>
      </c>
      <c r="U151" s="2">
        <f t="shared" si="60"/>
        <v>0</v>
      </c>
      <c r="V151" s="2">
        <f t="shared" si="60"/>
        <v>0</v>
      </c>
      <c r="W151" s="2">
        <f t="shared" si="60"/>
        <v>0</v>
      </c>
      <c r="X151" s="2">
        <f t="shared" si="60"/>
        <v>0</v>
      </c>
      <c r="Y151" s="2">
        <f t="shared" si="60"/>
        <v>0</v>
      </c>
      <c r="Z151" s="2"/>
      <c r="AA151" s="2"/>
      <c r="AB151" s="2">
        <f t="shared" ref="AB151" si="61">AB11+AB31+AB51+AB71+AB91+AB111+AB131</f>
        <v>0</v>
      </c>
    </row>
    <row r="152" spans="1:28" ht="14.25" thickBot="1" x14ac:dyDescent="0.2">
      <c r="A152" s="1" t="s">
        <v>11</v>
      </c>
      <c r="B152" s="2">
        <f t="shared" si="37"/>
        <v>182</v>
      </c>
      <c r="C152" s="2"/>
      <c r="D152" s="2"/>
      <c r="E152" s="2">
        <f t="shared" si="34"/>
        <v>76</v>
      </c>
      <c r="F152" s="2">
        <f t="shared" si="34"/>
        <v>109</v>
      </c>
      <c r="G152" s="2">
        <f t="shared" si="34"/>
        <v>76</v>
      </c>
      <c r="H152" s="2">
        <f t="shared" si="34"/>
        <v>51</v>
      </c>
      <c r="I152" s="2">
        <f t="shared" si="34"/>
        <v>27</v>
      </c>
      <c r="J152" s="2">
        <f t="shared" si="34"/>
        <v>251</v>
      </c>
      <c r="K152" s="2">
        <f t="shared" si="34"/>
        <v>464</v>
      </c>
      <c r="L152" s="2">
        <f t="shared" si="34"/>
        <v>351</v>
      </c>
      <c r="M152" s="2">
        <f t="shared" si="34"/>
        <v>102</v>
      </c>
      <c r="N152" s="2">
        <f t="shared" si="34"/>
        <v>278</v>
      </c>
      <c r="O152" s="2">
        <f t="shared" si="34"/>
        <v>31</v>
      </c>
      <c r="P152" s="2"/>
      <c r="Q152" s="2">
        <f t="shared" si="34"/>
        <v>0</v>
      </c>
      <c r="R152" s="2">
        <f t="shared" ref="R152" si="62">R12+R32+R52+R72+R92+R112+R132</f>
        <v>6</v>
      </c>
      <c r="S152" s="2">
        <f t="shared" ref="S152:Y152" si="63">S12+S32+S52+S72+S92+S112+S132</f>
        <v>23</v>
      </c>
      <c r="T152" s="2">
        <f t="shared" si="63"/>
        <v>4</v>
      </c>
      <c r="U152" s="2">
        <f t="shared" si="63"/>
        <v>0</v>
      </c>
      <c r="V152" s="2">
        <f t="shared" si="63"/>
        <v>34</v>
      </c>
      <c r="W152" s="2">
        <f t="shared" si="63"/>
        <v>21</v>
      </c>
      <c r="X152" s="2">
        <f t="shared" si="63"/>
        <v>6</v>
      </c>
      <c r="Y152" s="2">
        <f t="shared" si="63"/>
        <v>1</v>
      </c>
      <c r="Z152" s="2"/>
      <c r="AA152" s="2"/>
      <c r="AB152" s="2">
        <f t="shared" ref="AB152" si="64">AB12+AB32+AB52+AB72+AB92+AB112+AB132</f>
        <v>1217</v>
      </c>
    </row>
    <row r="153" spans="1:28" ht="14.25" thickBot="1" x14ac:dyDescent="0.2">
      <c r="A153" s="1" t="s">
        <v>12</v>
      </c>
      <c r="B153" s="2">
        <f t="shared" si="37"/>
        <v>0</v>
      </c>
      <c r="C153" s="2"/>
      <c r="D153" s="2"/>
      <c r="E153" s="2">
        <f t="shared" si="34"/>
        <v>0</v>
      </c>
      <c r="F153" s="2">
        <f t="shared" si="34"/>
        <v>0</v>
      </c>
      <c r="G153" s="2">
        <f t="shared" si="34"/>
        <v>0</v>
      </c>
      <c r="H153" s="2">
        <f t="shared" si="34"/>
        <v>0</v>
      </c>
      <c r="I153" s="2">
        <f t="shared" si="34"/>
        <v>0</v>
      </c>
      <c r="J153" s="2">
        <f t="shared" si="34"/>
        <v>0</v>
      </c>
      <c r="K153" s="2">
        <f t="shared" si="34"/>
        <v>0</v>
      </c>
      <c r="L153" s="2">
        <f t="shared" si="34"/>
        <v>0</v>
      </c>
      <c r="M153" s="2">
        <f t="shared" si="34"/>
        <v>0</v>
      </c>
      <c r="N153" s="2">
        <f t="shared" si="34"/>
        <v>0</v>
      </c>
      <c r="O153" s="2">
        <f t="shared" si="34"/>
        <v>0</v>
      </c>
      <c r="P153" s="2"/>
      <c r="Q153" s="2">
        <f t="shared" si="34"/>
        <v>0</v>
      </c>
      <c r="R153" s="2">
        <f t="shared" ref="R153" si="65">R13+R33+R53+R73+R93+R113+R133</f>
        <v>0</v>
      </c>
      <c r="S153" s="2">
        <f t="shared" ref="S153:Y153" si="66">S13+S33+S53+S73+S93+S113+S133</f>
        <v>0</v>
      </c>
      <c r="T153" s="2">
        <f t="shared" si="66"/>
        <v>0</v>
      </c>
      <c r="U153" s="2">
        <f t="shared" si="66"/>
        <v>0</v>
      </c>
      <c r="V153" s="2">
        <f t="shared" si="66"/>
        <v>0</v>
      </c>
      <c r="W153" s="2">
        <f t="shared" si="66"/>
        <v>0</v>
      </c>
      <c r="X153" s="2">
        <f t="shared" si="66"/>
        <v>0</v>
      </c>
      <c r="Y153" s="2">
        <f t="shared" si="66"/>
        <v>0</v>
      </c>
      <c r="Z153" s="2"/>
      <c r="AA153" s="2"/>
      <c r="AB153" s="2">
        <f t="shared" ref="AB153" si="67">AB13+AB33+AB53+AB73+AB93+AB113+AB133</f>
        <v>0</v>
      </c>
    </row>
    <row r="154" spans="1:28" ht="14.25" thickBot="1" x14ac:dyDescent="0.2">
      <c r="A154" s="3" t="s">
        <v>0</v>
      </c>
      <c r="B154" s="4">
        <f t="shared" ref="B154" si="68">SUM(B143:B153)</f>
        <v>3443</v>
      </c>
      <c r="C154" s="4"/>
      <c r="D154" s="4"/>
      <c r="E154" s="4">
        <f>SUM(E143:E153)</f>
        <v>1586</v>
      </c>
      <c r="F154" s="4">
        <f t="shared" ref="F154:O154" si="69">SUM(F143:F153)</f>
        <v>1849</v>
      </c>
      <c r="G154" s="4">
        <f t="shared" si="69"/>
        <v>1699</v>
      </c>
      <c r="H154" s="4">
        <f t="shared" si="69"/>
        <v>970</v>
      </c>
      <c r="I154" s="4">
        <f t="shared" si="69"/>
        <v>660</v>
      </c>
      <c r="J154" s="4">
        <f t="shared" si="69"/>
        <v>7724</v>
      </c>
      <c r="K154" s="4">
        <f t="shared" si="69"/>
        <v>4963</v>
      </c>
      <c r="L154" s="4">
        <f t="shared" si="69"/>
        <v>5553</v>
      </c>
      <c r="M154" s="4">
        <f t="shared" si="69"/>
        <v>5214</v>
      </c>
      <c r="N154" s="4">
        <f t="shared" si="69"/>
        <v>2925</v>
      </c>
      <c r="O154" s="4">
        <f t="shared" si="69"/>
        <v>1458</v>
      </c>
      <c r="P154" s="4"/>
      <c r="Q154" s="4">
        <f t="shared" ref="Q154:R154" si="70">SUM(Q143:Q153)</f>
        <v>46</v>
      </c>
      <c r="R154" s="4">
        <f t="shared" si="70"/>
        <v>175</v>
      </c>
      <c r="S154" s="4">
        <f t="shared" ref="S154:Y154" si="71">SUM(S143:S153)</f>
        <v>218</v>
      </c>
      <c r="T154" s="4">
        <f t="shared" si="71"/>
        <v>20</v>
      </c>
      <c r="U154" s="4">
        <f t="shared" si="71"/>
        <v>0</v>
      </c>
      <c r="V154" s="4">
        <f t="shared" si="71"/>
        <v>544</v>
      </c>
      <c r="W154" s="4">
        <f t="shared" si="71"/>
        <v>312</v>
      </c>
      <c r="X154" s="4">
        <f t="shared" si="71"/>
        <v>220</v>
      </c>
      <c r="Y154" s="4">
        <f t="shared" si="71"/>
        <v>129</v>
      </c>
      <c r="Z154" s="4"/>
      <c r="AA154" s="4"/>
      <c r="AB154" s="4">
        <f t="shared" ref="AB154" si="72">SUM(AB143:AB153)</f>
        <v>31457</v>
      </c>
    </row>
    <row r="161" spans="1:21" ht="27" customHeight="1" x14ac:dyDescent="0.15">
      <c r="A161" s="108" t="s">
        <v>1</v>
      </c>
      <c r="B161" s="118" t="s">
        <v>104</v>
      </c>
      <c r="C161" s="119"/>
      <c r="D161" s="119"/>
      <c r="E161" s="120"/>
      <c r="F161" s="52"/>
      <c r="G161" s="121" t="s">
        <v>105</v>
      </c>
      <c r="H161" s="121"/>
      <c r="I161" s="121"/>
      <c r="J161" s="121"/>
      <c r="K161" s="121"/>
      <c r="L161" s="121"/>
      <c r="M161" s="64"/>
      <c r="N161" s="64"/>
      <c r="O161" s="64"/>
      <c r="P161" s="64"/>
      <c r="Q161" s="64"/>
      <c r="R161" s="64"/>
      <c r="S161" s="64"/>
      <c r="T161" s="65"/>
      <c r="U161" s="65"/>
    </row>
    <row r="162" spans="1:21" x14ac:dyDescent="0.15">
      <c r="A162" s="108"/>
      <c r="B162" s="51">
        <v>1</v>
      </c>
      <c r="C162" s="51">
        <v>0.9</v>
      </c>
      <c r="D162" s="51">
        <v>0.8</v>
      </c>
      <c r="E162" s="63">
        <v>0.7</v>
      </c>
      <c r="F162" s="7"/>
      <c r="G162" s="57" t="s">
        <v>87</v>
      </c>
      <c r="H162" s="57" t="s">
        <v>88</v>
      </c>
      <c r="I162" s="57" t="s">
        <v>89</v>
      </c>
      <c r="J162" s="57" t="s">
        <v>90</v>
      </c>
      <c r="K162" s="57" t="s">
        <v>91</v>
      </c>
      <c r="L162" s="57" t="s">
        <v>92</v>
      </c>
      <c r="M162" s="55"/>
      <c r="N162" s="55" t="s">
        <v>93</v>
      </c>
      <c r="O162" s="122" t="s">
        <v>106</v>
      </c>
      <c r="P162" s="122"/>
      <c r="Q162" s="122"/>
      <c r="R162" s="122"/>
      <c r="S162" s="122"/>
      <c r="T162" s="122"/>
      <c r="U162" s="122"/>
    </row>
    <row r="163" spans="1:21" ht="14.25" thickBot="1" x14ac:dyDescent="0.2">
      <c r="A163" s="1" t="s">
        <v>2</v>
      </c>
      <c r="B163" s="2">
        <f>'share-same'!B163+'share-diff'!B163</f>
        <v>0</v>
      </c>
      <c r="C163" s="2">
        <f>'share-same'!C163+'share-diff'!C163</f>
        <v>0</v>
      </c>
      <c r="D163" s="2">
        <f>'share-same'!D163+'share-diff'!D163</f>
        <v>0</v>
      </c>
      <c r="E163" s="2">
        <f>'share-same'!E163+'share-diff'!E163</f>
        <v>0</v>
      </c>
      <c r="F163" s="2"/>
      <c r="G163" s="2">
        <f>'share-same'!G163+'share-diff'!G163</f>
        <v>0</v>
      </c>
      <c r="H163" s="2">
        <f>'share-same'!H163+'share-diff'!H163</f>
        <v>0</v>
      </c>
      <c r="I163" s="2">
        <f>'share-same'!I163+'share-diff'!I163</f>
        <v>0</v>
      </c>
      <c r="J163" s="2">
        <f>'share-same'!J163+'share-diff'!J163</f>
        <v>0</v>
      </c>
      <c r="K163" s="2">
        <f>'share-same'!K163+'share-diff'!K163</f>
        <v>0</v>
      </c>
      <c r="L163" s="2">
        <f>'share-same'!L163+'share-diff'!L163</f>
        <v>0</v>
      </c>
      <c r="N163" s="53" t="s">
        <v>94</v>
      </c>
      <c r="O163" s="111" t="s">
        <v>107</v>
      </c>
      <c r="P163" s="111"/>
      <c r="Q163" s="111"/>
      <c r="R163" s="111"/>
      <c r="S163" s="111"/>
      <c r="T163" s="111"/>
      <c r="U163" s="111"/>
    </row>
    <row r="164" spans="1:21" ht="14.25" thickBot="1" x14ac:dyDescent="0.2">
      <c r="A164" s="1" t="s">
        <v>3</v>
      </c>
      <c r="B164" s="2">
        <f>'share-same'!B164+'share-diff'!B164</f>
        <v>23</v>
      </c>
      <c r="C164" s="2">
        <f>'share-same'!C164+'share-diff'!C164</f>
        <v>8</v>
      </c>
      <c r="D164" s="2">
        <f>'share-same'!D164+'share-diff'!D164</f>
        <v>5</v>
      </c>
      <c r="E164" s="2">
        <f>'share-same'!E164+'share-diff'!E164</f>
        <v>1</v>
      </c>
      <c r="F164" s="2"/>
      <c r="G164" s="2">
        <f>'share-same'!G164+'share-diff'!G164</f>
        <v>37</v>
      </c>
      <c r="H164" s="2">
        <f>'share-same'!H164+'share-diff'!H164</f>
        <v>0</v>
      </c>
      <c r="I164" s="2">
        <f>'share-same'!I164+'share-diff'!I164</f>
        <v>0</v>
      </c>
      <c r="J164" s="2">
        <f>'share-same'!J164+'share-diff'!J164</f>
        <v>0</v>
      </c>
      <c r="K164" s="2">
        <f>'share-same'!K164+'share-diff'!K164</f>
        <v>0</v>
      </c>
      <c r="L164" s="2">
        <f>'share-same'!L164+'share-diff'!L164</f>
        <v>0</v>
      </c>
      <c r="N164" s="53" t="s">
        <v>95</v>
      </c>
      <c r="O164" s="122" t="s">
        <v>115</v>
      </c>
      <c r="P164" s="122"/>
      <c r="Q164" s="122"/>
      <c r="R164" s="122"/>
      <c r="S164" s="122"/>
      <c r="T164" s="122"/>
      <c r="U164" s="122"/>
    </row>
    <row r="165" spans="1:21" ht="14.25" thickBot="1" x14ac:dyDescent="0.2">
      <c r="A165" s="1" t="s">
        <v>4</v>
      </c>
      <c r="B165" s="2">
        <f>'share-same'!B165+'share-diff'!B165</f>
        <v>0</v>
      </c>
      <c r="C165" s="2">
        <f>'share-same'!C165+'share-diff'!C165</f>
        <v>0</v>
      </c>
      <c r="D165" s="2">
        <f>'share-same'!D165+'share-diff'!D165</f>
        <v>0</v>
      </c>
      <c r="E165" s="2">
        <f>'share-same'!E165+'share-diff'!E165</f>
        <v>0</v>
      </c>
      <c r="F165" s="2"/>
      <c r="G165" s="2">
        <f>'share-same'!G165+'share-diff'!G165</f>
        <v>0</v>
      </c>
      <c r="H165" s="2">
        <f>'share-same'!H165+'share-diff'!H165</f>
        <v>0</v>
      </c>
      <c r="I165" s="2">
        <f>'share-same'!I165+'share-diff'!I165</f>
        <v>0</v>
      </c>
      <c r="J165" s="2">
        <f>'share-same'!J165+'share-diff'!J165</f>
        <v>0</v>
      </c>
      <c r="K165" s="2">
        <f>'share-same'!K165+'share-diff'!K165</f>
        <v>0</v>
      </c>
      <c r="L165" s="2">
        <f>'share-same'!L165+'share-diff'!L165</f>
        <v>0</v>
      </c>
      <c r="N165" s="53" t="s">
        <v>96</v>
      </c>
      <c r="O165" s="111"/>
      <c r="P165" s="111"/>
      <c r="Q165" s="111"/>
      <c r="R165" s="111"/>
      <c r="S165" s="111"/>
      <c r="T165" s="111"/>
      <c r="U165" s="111"/>
    </row>
    <row r="166" spans="1:21" ht="14.25" thickBot="1" x14ac:dyDescent="0.2">
      <c r="A166" s="1" t="s">
        <v>5</v>
      </c>
      <c r="B166" s="2">
        <f>'share-same'!B166+'share-diff'!B166</f>
        <v>18</v>
      </c>
      <c r="C166" s="2">
        <f>'share-same'!C166+'share-diff'!C166</f>
        <v>3</v>
      </c>
      <c r="D166" s="2">
        <f>'share-same'!D166+'share-diff'!D166</f>
        <v>1</v>
      </c>
      <c r="E166" s="2">
        <f>'share-same'!E166+'share-diff'!E166</f>
        <v>13</v>
      </c>
      <c r="F166" s="2"/>
      <c r="G166" s="2">
        <f>'share-same'!G166+'share-diff'!G166</f>
        <v>20</v>
      </c>
      <c r="H166" s="2">
        <f>'share-same'!H166+'share-diff'!H166</f>
        <v>2</v>
      </c>
      <c r="I166" s="2">
        <f>'share-same'!I166+'share-diff'!I166</f>
        <v>13</v>
      </c>
      <c r="J166" s="2">
        <f>'share-same'!J166+'share-diff'!J166</f>
        <v>0</v>
      </c>
      <c r="K166" s="2">
        <f>'share-same'!K166+'share-diff'!K166</f>
        <v>0</v>
      </c>
      <c r="L166" s="2">
        <f>'share-same'!L166+'share-diff'!L166</f>
        <v>0</v>
      </c>
      <c r="N166" s="53" t="s">
        <v>97</v>
      </c>
      <c r="O166" s="111"/>
      <c r="P166" s="111"/>
      <c r="Q166" s="111"/>
      <c r="R166" s="111"/>
      <c r="S166" s="111"/>
      <c r="T166" s="111"/>
      <c r="U166" s="111"/>
    </row>
    <row r="167" spans="1:21" ht="14.25" thickBot="1" x14ac:dyDescent="0.2">
      <c r="A167" s="1" t="s">
        <v>6</v>
      </c>
      <c r="B167" s="2">
        <f>'share-same'!B167+'share-diff'!B167</f>
        <v>0</v>
      </c>
      <c r="C167" s="2">
        <f>'share-same'!C167+'share-diff'!C167</f>
        <v>1</v>
      </c>
      <c r="D167" s="2">
        <f>'share-same'!D167+'share-diff'!D167</f>
        <v>0</v>
      </c>
      <c r="E167" s="2">
        <f>'share-same'!E167+'share-diff'!E167</f>
        <v>1</v>
      </c>
      <c r="F167" s="2"/>
      <c r="G167" s="2">
        <f>'share-same'!G167+'share-diff'!G167</f>
        <v>2</v>
      </c>
      <c r="H167" s="2">
        <f>'share-same'!H167+'share-diff'!H167</f>
        <v>0</v>
      </c>
      <c r="I167" s="2">
        <f>'share-same'!I167+'share-diff'!I167</f>
        <v>0</v>
      </c>
      <c r="J167" s="2">
        <f>'share-same'!J167+'share-diff'!J167</f>
        <v>0</v>
      </c>
      <c r="K167" s="2">
        <f>'share-same'!K167+'share-diff'!K167</f>
        <v>0</v>
      </c>
      <c r="L167" s="2">
        <f>'share-same'!L167+'share-diff'!L167</f>
        <v>0</v>
      </c>
      <c r="N167" s="53" t="s">
        <v>98</v>
      </c>
      <c r="O167" s="111"/>
      <c r="P167" s="111"/>
      <c r="Q167" s="111"/>
      <c r="R167" s="111"/>
      <c r="S167" s="111"/>
      <c r="T167" s="111"/>
      <c r="U167" s="111"/>
    </row>
    <row r="168" spans="1:21" ht="14.25" thickBot="1" x14ac:dyDescent="0.2">
      <c r="A168" s="1" t="s">
        <v>7</v>
      </c>
      <c r="B168" s="2">
        <f>'share-same'!B168+'share-diff'!B168</f>
        <v>7</v>
      </c>
      <c r="C168" s="2">
        <f>'share-same'!C168+'share-diff'!C168</f>
        <v>3</v>
      </c>
      <c r="D168" s="2">
        <f>'share-same'!D168+'share-diff'!D168</f>
        <v>16</v>
      </c>
      <c r="E168" s="2">
        <f>'share-same'!E168+'share-diff'!E168</f>
        <v>0</v>
      </c>
      <c r="F168" s="2"/>
      <c r="G168" s="2">
        <f>'share-same'!G168+'share-diff'!G168</f>
        <v>26</v>
      </c>
      <c r="H168" s="2">
        <f>'share-same'!H168+'share-diff'!H168</f>
        <v>0</v>
      </c>
      <c r="I168" s="2">
        <f>'share-same'!I168+'share-diff'!I168</f>
        <v>0</v>
      </c>
      <c r="J168" s="2">
        <f>'share-same'!J168+'share-diff'!J168</f>
        <v>0</v>
      </c>
      <c r="K168" s="2">
        <f>'share-same'!K168+'share-diff'!K168</f>
        <v>0</v>
      </c>
      <c r="L168" s="2">
        <f>'share-same'!L168+'share-diff'!L168</f>
        <v>0</v>
      </c>
    </row>
    <row r="169" spans="1:21" ht="14.25" thickBot="1" x14ac:dyDescent="0.2">
      <c r="A169" s="1" t="s">
        <v>8</v>
      </c>
      <c r="B169" s="2">
        <f>'share-same'!B169+'share-diff'!B169</f>
        <v>9</v>
      </c>
      <c r="C169" s="2">
        <f>'share-same'!C169+'share-diff'!C169</f>
        <v>21</v>
      </c>
      <c r="D169" s="2">
        <f>'share-same'!D169+'share-diff'!D169</f>
        <v>15</v>
      </c>
      <c r="E169" s="2">
        <f>'share-same'!E169+'share-diff'!E169</f>
        <v>6</v>
      </c>
      <c r="F169" s="2"/>
      <c r="G169" s="2">
        <f>'share-same'!G169+'share-diff'!G169</f>
        <v>42</v>
      </c>
      <c r="H169" s="2">
        <f>'share-same'!H169+'share-diff'!H169</f>
        <v>8</v>
      </c>
      <c r="I169" s="2">
        <f>'share-same'!I169+'share-diff'!I169</f>
        <v>1</v>
      </c>
      <c r="J169" s="2">
        <f>'share-same'!J169+'share-diff'!J169</f>
        <v>0</v>
      </c>
      <c r="K169" s="2">
        <f>'share-same'!K169+'share-diff'!K169</f>
        <v>0</v>
      </c>
      <c r="L169" s="2">
        <f>'share-same'!L169+'share-diff'!L169</f>
        <v>0</v>
      </c>
    </row>
    <row r="170" spans="1:21" ht="14.25" thickBot="1" x14ac:dyDescent="0.2">
      <c r="A170" s="1" t="s">
        <v>9</v>
      </c>
      <c r="B170" s="2">
        <f>'share-same'!B170+'share-diff'!B170</f>
        <v>26</v>
      </c>
      <c r="C170" s="2">
        <f>'share-same'!C170+'share-diff'!C170</f>
        <v>2</v>
      </c>
      <c r="D170" s="2">
        <f>'share-same'!D170+'share-diff'!D170</f>
        <v>9</v>
      </c>
      <c r="E170" s="2">
        <f>'share-same'!E170+'share-diff'!E170</f>
        <v>7</v>
      </c>
      <c r="F170" s="2"/>
      <c r="G170" s="2">
        <v>33</v>
      </c>
      <c r="H170" s="2">
        <f>'share-same'!H170+'share-diff'!H170</f>
        <v>2</v>
      </c>
      <c r="I170" s="2">
        <f>'share-same'!I170+'share-diff'!I170</f>
        <v>9</v>
      </c>
      <c r="J170" s="2">
        <f>'share-same'!J170+'share-diff'!J170</f>
        <v>0</v>
      </c>
      <c r="K170" s="2">
        <f>'share-same'!K170+'share-diff'!K170</f>
        <v>0</v>
      </c>
      <c r="L170" s="2">
        <f>'share-same'!L170+'share-diff'!L170</f>
        <v>0</v>
      </c>
    </row>
    <row r="171" spans="1:21" ht="14.25" thickBot="1" x14ac:dyDescent="0.2">
      <c r="A171" s="1" t="s">
        <v>10</v>
      </c>
      <c r="B171" s="2">
        <f>'share-same'!B171+'share-diff'!B171</f>
        <v>0</v>
      </c>
      <c r="C171" s="2">
        <f>'share-same'!C171+'share-diff'!C171</f>
        <v>0</v>
      </c>
      <c r="D171" s="2">
        <f>'share-same'!D171+'share-diff'!D171</f>
        <v>0</v>
      </c>
      <c r="E171" s="2">
        <f>'share-same'!E171+'share-diff'!E171</f>
        <v>0</v>
      </c>
      <c r="F171" s="2"/>
      <c r="G171" s="2">
        <f>'share-same'!G171+'share-diff'!G171</f>
        <v>0</v>
      </c>
      <c r="H171" s="2">
        <f>'share-same'!H171+'share-diff'!H171</f>
        <v>0</v>
      </c>
      <c r="I171" s="2">
        <f>'share-same'!I171+'share-diff'!I171</f>
        <v>0</v>
      </c>
      <c r="J171" s="2">
        <f>'share-same'!J171+'share-diff'!J171</f>
        <v>0</v>
      </c>
      <c r="K171" s="2">
        <f>'share-same'!K171+'share-diff'!K171</f>
        <v>0</v>
      </c>
      <c r="L171" s="2">
        <f>'share-same'!L171+'share-diff'!L171</f>
        <v>0</v>
      </c>
    </row>
    <row r="172" spans="1:21" ht="14.25" thickBot="1" x14ac:dyDescent="0.2">
      <c r="A172" s="1" t="s">
        <v>11</v>
      </c>
      <c r="B172" s="2">
        <f>'share-same'!B172+'share-diff'!B172</f>
        <v>9</v>
      </c>
      <c r="C172" s="2">
        <f>'share-same'!C172+'share-diff'!C172</f>
        <v>2</v>
      </c>
      <c r="D172" s="2">
        <f>'share-same'!D172+'share-diff'!D172</f>
        <v>1</v>
      </c>
      <c r="E172" s="2">
        <f>'share-same'!E172+'share-diff'!E172</f>
        <v>4</v>
      </c>
      <c r="F172" s="2"/>
      <c r="G172" s="2">
        <f>'share-same'!G172+'share-diff'!G172</f>
        <v>12</v>
      </c>
      <c r="H172" s="2">
        <f>'share-same'!H172+'share-diff'!H172</f>
        <v>1</v>
      </c>
      <c r="I172" s="2">
        <f>'share-same'!I172+'share-diff'!I172</f>
        <v>3</v>
      </c>
      <c r="J172" s="2">
        <f>'share-same'!J172+'share-diff'!J172</f>
        <v>0</v>
      </c>
      <c r="K172" s="2">
        <f>'share-same'!K172+'share-diff'!K172</f>
        <v>0</v>
      </c>
      <c r="L172" s="2">
        <f>'share-same'!L172+'share-diff'!L172</f>
        <v>0</v>
      </c>
    </row>
    <row r="173" spans="1:21" ht="14.25" thickBot="1" x14ac:dyDescent="0.2">
      <c r="A173" s="1" t="s">
        <v>12</v>
      </c>
      <c r="B173" s="2">
        <f>'share-same'!B173+'share-diff'!B173</f>
        <v>0</v>
      </c>
      <c r="C173" s="2">
        <f>'share-same'!C173+'share-diff'!C173</f>
        <v>0</v>
      </c>
      <c r="D173" s="2">
        <f>'share-same'!D173+'share-diff'!D173</f>
        <v>0</v>
      </c>
      <c r="E173" s="2">
        <f>'share-same'!E173+'share-diff'!E173</f>
        <v>0</v>
      </c>
      <c r="F173" s="2"/>
      <c r="G173" s="2">
        <f>'share-same'!G173+'share-diff'!G173</f>
        <v>0</v>
      </c>
      <c r="H173" s="2">
        <f>'share-same'!H173+'share-diff'!H173</f>
        <v>0</v>
      </c>
      <c r="I173" s="2">
        <f>'share-same'!I173+'share-diff'!I173</f>
        <v>0</v>
      </c>
      <c r="J173" s="2">
        <f>'share-same'!J173+'share-diff'!J173</f>
        <v>0</v>
      </c>
      <c r="K173" s="2">
        <f>'share-same'!K173+'share-diff'!K173</f>
        <v>0</v>
      </c>
      <c r="L173" s="2">
        <f>'share-same'!L173+'share-diff'!L173</f>
        <v>0</v>
      </c>
    </row>
    <row r="174" spans="1:21" ht="14.25" thickBot="1" x14ac:dyDescent="0.2">
      <c r="A174" s="3" t="s">
        <v>0</v>
      </c>
      <c r="B174" s="4">
        <f t="shared" ref="B174:E174" si="73">SUM(B163:B173)</f>
        <v>92</v>
      </c>
      <c r="C174" s="4">
        <f t="shared" si="73"/>
        <v>40</v>
      </c>
      <c r="D174" s="4">
        <f t="shared" si="73"/>
        <v>47</v>
      </c>
      <c r="E174" s="4">
        <f t="shared" si="73"/>
        <v>32</v>
      </c>
      <c r="F174" s="4"/>
      <c r="G174" s="29">
        <f t="shared" ref="G174:L174" si="74">SUM(G163:G173)</f>
        <v>172</v>
      </c>
      <c r="H174" s="29">
        <f t="shared" si="74"/>
        <v>13</v>
      </c>
      <c r="I174" s="29">
        <f t="shared" si="74"/>
        <v>26</v>
      </c>
      <c r="J174" s="29">
        <f t="shared" si="74"/>
        <v>0</v>
      </c>
      <c r="K174" s="29">
        <f t="shared" si="74"/>
        <v>0</v>
      </c>
      <c r="L174" s="29">
        <f t="shared" si="74"/>
        <v>0</v>
      </c>
    </row>
    <row r="175" spans="1:21" x14ac:dyDescent="0.15">
      <c r="E175" s="10">
        <f>SUM(B174:E174)</f>
        <v>211</v>
      </c>
      <c r="L175" s="10">
        <f>SUM(G174:L174)</f>
        <v>211</v>
      </c>
    </row>
    <row r="181" spans="1:27" ht="15" customHeight="1" x14ac:dyDescent="0.15">
      <c r="A181" s="108" t="s">
        <v>1</v>
      </c>
      <c r="B181" s="109" t="s">
        <v>108</v>
      </c>
      <c r="C181" s="109"/>
      <c r="D181" s="109"/>
      <c r="E181" s="109"/>
      <c r="F181" s="109"/>
      <c r="G181" s="109"/>
      <c r="H181" s="109"/>
      <c r="J181" s="123" t="s">
        <v>105</v>
      </c>
      <c r="K181" s="124"/>
      <c r="L181" s="124"/>
      <c r="M181" s="124"/>
      <c r="N181" s="124"/>
      <c r="O181" s="125"/>
      <c r="P181" s="64"/>
      <c r="Q181" s="64"/>
      <c r="R181" s="64"/>
      <c r="S181" s="64"/>
      <c r="T181" s="64"/>
      <c r="U181" s="64"/>
      <c r="Y181" s="64"/>
      <c r="Z181" s="65"/>
      <c r="AA181" s="65"/>
    </row>
    <row r="182" spans="1:27" x14ac:dyDescent="0.15">
      <c r="A182" s="108"/>
      <c r="B182" s="67">
        <v>1</v>
      </c>
      <c r="C182" s="67">
        <v>0.9</v>
      </c>
      <c r="D182" s="67">
        <v>0.8</v>
      </c>
      <c r="E182" s="68">
        <v>0.7</v>
      </c>
      <c r="F182" s="63">
        <v>0.6</v>
      </c>
      <c r="G182" s="69">
        <v>0.5</v>
      </c>
      <c r="H182" s="70" t="s">
        <v>109</v>
      </c>
      <c r="J182" s="57" t="s">
        <v>87</v>
      </c>
      <c r="K182" s="57" t="s">
        <v>88</v>
      </c>
      <c r="L182" s="57" t="s">
        <v>89</v>
      </c>
      <c r="M182" s="57" t="s">
        <v>90</v>
      </c>
      <c r="N182" s="57" t="s">
        <v>91</v>
      </c>
      <c r="O182" s="57" t="s">
        <v>92</v>
      </c>
      <c r="P182" s="55"/>
      <c r="Q182" s="55" t="s">
        <v>93</v>
      </c>
      <c r="R182" s="122" t="s">
        <v>110</v>
      </c>
      <c r="S182" s="122"/>
      <c r="T182" s="122"/>
      <c r="U182" s="122"/>
      <c r="V182" s="122"/>
      <c r="W182" s="122"/>
      <c r="X182" s="122"/>
      <c r="Y182" s="122"/>
      <c r="Z182" s="66"/>
      <c r="AA182" s="66"/>
    </row>
    <row r="183" spans="1:27" ht="14.25" thickBot="1" x14ac:dyDescent="0.2">
      <c r="A183" s="1" t="s">
        <v>2</v>
      </c>
      <c r="B183" s="2">
        <f>'share-same'!B183+'share-diff'!B183</f>
        <v>0</v>
      </c>
      <c r="C183" s="2">
        <f>'share-same'!C183+'share-diff'!C183</f>
        <v>0</v>
      </c>
      <c r="D183" s="2">
        <f>'share-same'!D183+'share-diff'!D183</f>
        <v>0</v>
      </c>
      <c r="E183" s="2">
        <f>'share-same'!E183+'share-diff'!E183</f>
        <v>0</v>
      </c>
      <c r="F183" s="2">
        <f>'share-same'!F183+'share-diff'!F183</f>
        <v>0</v>
      </c>
      <c r="G183" s="2">
        <f>'share-same'!G183+'share-diff'!G183</f>
        <v>0</v>
      </c>
      <c r="H183" s="2">
        <f>'share-same'!H183+'share-diff'!H183</f>
        <v>0</v>
      </c>
      <c r="J183" s="62">
        <f>'share-same'!J183+'share-diff'!J183</f>
        <v>0</v>
      </c>
      <c r="K183" s="62">
        <f>'share-same'!K183+'share-diff'!K183</f>
        <v>0</v>
      </c>
      <c r="L183" s="62">
        <f>'share-same'!L183+'share-diff'!L183</f>
        <v>0</v>
      </c>
      <c r="M183" s="62">
        <f>'share-same'!M183+'share-diff'!M183</f>
        <v>0</v>
      </c>
      <c r="N183" s="62">
        <f>'share-same'!N183+'share-diff'!N183</f>
        <v>0</v>
      </c>
      <c r="O183" s="62">
        <f>'share-same'!O183+'share-diff'!O183</f>
        <v>0</v>
      </c>
      <c r="Q183" s="53" t="s">
        <v>94</v>
      </c>
      <c r="R183" s="122" t="s">
        <v>111</v>
      </c>
      <c r="S183" s="122"/>
      <c r="T183" s="122"/>
      <c r="U183" s="122"/>
      <c r="V183" s="122"/>
      <c r="W183" s="122"/>
      <c r="X183" s="122"/>
      <c r="Y183" s="122"/>
      <c r="Z183" s="66"/>
      <c r="AA183" s="66"/>
    </row>
    <row r="184" spans="1:27" ht="14.25" thickBot="1" x14ac:dyDescent="0.2">
      <c r="A184" s="1" t="s">
        <v>3</v>
      </c>
      <c r="B184" s="2">
        <f>'share-same'!B184+'share-diff'!B184</f>
        <v>0</v>
      </c>
      <c r="C184" s="2">
        <f>'share-same'!C184+'share-diff'!C184</f>
        <v>0</v>
      </c>
      <c r="D184" s="2">
        <f>'share-same'!D184+'share-diff'!D184</f>
        <v>0</v>
      </c>
      <c r="E184" s="2">
        <f>'share-same'!E184+'share-diff'!E184</f>
        <v>0</v>
      </c>
      <c r="F184" s="2">
        <f>'share-same'!F184+'share-diff'!F184</f>
        <v>1</v>
      </c>
      <c r="G184" s="2">
        <f>'share-same'!G184+'share-diff'!G184</f>
        <v>0</v>
      </c>
      <c r="H184" s="2">
        <f>'share-same'!H184+'share-diff'!H184</f>
        <v>1</v>
      </c>
      <c r="J184" s="62">
        <f>'share-same'!J184+'share-diff'!J184</f>
        <v>2</v>
      </c>
      <c r="K184" s="62">
        <f>'share-same'!K184+'share-diff'!K184</f>
        <v>0</v>
      </c>
      <c r="L184" s="62">
        <f>'share-same'!L184+'share-diff'!L184</f>
        <v>0</v>
      </c>
      <c r="M184" s="62">
        <f>'share-same'!M184+'share-diff'!M184</f>
        <v>0</v>
      </c>
      <c r="N184" s="62">
        <f>'share-same'!N184+'share-diff'!N184</f>
        <v>0</v>
      </c>
      <c r="O184" s="62">
        <f>'share-same'!O184+'share-diff'!O184</f>
        <v>0</v>
      </c>
      <c r="Q184" s="53" t="s">
        <v>95</v>
      </c>
      <c r="R184" s="122" t="s">
        <v>112</v>
      </c>
      <c r="S184" s="122"/>
      <c r="T184" s="122"/>
      <c r="U184" s="122"/>
      <c r="V184" s="122"/>
      <c r="W184" s="122"/>
      <c r="X184" s="122"/>
      <c r="Y184" s="122"/>
      <c r="Z184" s="66"/>
      <c r="AA184" s="66"/>
    </row>
    <row r="185" spans="1:27" ht="14.25" thickBot="1" x14ac:dyDescent="0.2">
      <c r="A185" s="1" t="s">
        <v>4</v>
      </c>
      <c r="B185" s="2">
        <f>'share-same'!B185+'share-diff'!B185</f>
        <v>0</v>
      </c>
      <c r="C185" s="2">
        <f>'share-same'!C185+'share-diff'!C185</f>
        <v>0</v>
      </c>
      <c r="D185" s="2">
        <f>'share-same'!D185+'share-diff'!D185</f>
        <v>0</v>
      </c>
      <c r="E185" s="2">
        <f>'share-same'!E185+'share-diff'!E185</f>
        <v>0</v>
      </c>
      <c r="F185" s="2">
        <f>'share-same'!F185+'share-diff'!F185</f>
        <v>0</v>
      </c>
      <c r="G185" s="2">
        <f>'share-same'!G185+'share-diff'!G185</f>
        <v>0</v>
      </c>
      <c r="H185" s="2">
        <f>'share-same'!H185+'share-diff'!H185</f>
        <v>0</v>
      </c>
      <c r="J185" s="62">
        <f>'share-same'!J185+'share-diff'!J185</f>
        <v>0</v>
      </c>
      <c r="K185" s="62">
        <f>'share-same'!K185+'share-diff'!K185</f>
        <v>0</v>
      </c>
      <c r="L185" s="62">
        <f>'share-same'!L185+'share-diff'!L185</f>
        <v>0</v>
      </c>
      <c r="M185" s="62">
        <f>'share-same'!M185+'share-diff'!M185</f>
        <v>0</v>
      </c>
      <c r="N185" s="62">
        <f>'share-same'!N185+'share-diff'!N185</f>
        <v>0</v>
      </c>
      <c r="O185" s="62">
        <f>'share-same'!O185+'share-diff'!O185</f>
        <v>0</v>
      </c>
      <c r="Q185" s="53" t="s">
        <v>96</v>
      </c>
      <c r="R185" s="122" t="s">
        <v>114</v>
      </c>
      <c r="S185" s="122"/>
      <c r="T185" s="122"/>
      <c r="U185" s="122"/>
      <c r="V185" s="122"/>
      <c r="W185" s="122"/>
      <c r="X185" s="122"/>
      <c r="Y185" s="122"/>
      <c r="Z185" s="66"/>
      <c r="AA185" s="66"/>
    </row>
    <row r="186" spans="1:27" ht="14.25" thickBot="1" x14ac:dyDescent="0.2">
      <c r="A186" s="1" t="s">
        <v>5</v>
      </c>
      <c r="B186" s="2">
        <f>'share-same'!B186+'share-diff'!B186</f>
        <v>0</v>
      </c>
      <c r="C186" s="2">
        <f>'share-same'!C186+'share-diff'!C186</f>
        <v>0</v>
      </c>
      <c r="D186" s="2">
        <f>'share-same'!D186+'share-diff'!D186</f>
        <v>0</v>
      </c>
      <c r="E186" s="2">
        <f>'share-same'!E186+'share-diff'!E186</f>
        <v>0</v>
      </c>
      <c r="F186" s="2">
        <f>'share-same'!F186+'share-diff'!F186</f>
        <v>1</v>
      </c>
      <c r="G186" s="2">
        <f>'share-same'!G186+'share-diff'!G186</f>
        <v>2</v>
      </c>
      <c r="H186" s="2">
        <f>'share-same'!H186+'share-diff'!H186</f>
        <v>7</v>
      </c>
      <c r="J186" s="62">
        <f>'share-same'!J186+'share-diff'!J186</f>
        <v>9</v>
      </c>
      <c r="K186" s="62">
        <f>'share-same'!K186+'share-diff'!K186</f>
        <v>0</v>
      </c>
      <c r="L186" s="62">
        <f>'share-same'!L186+'share-diff'!L186</f>
        <v>1</v>
      </c>
      <c r="M186" s="62">
        <f>'share-same'!M186+'share-diff'!M186</f>
        <v>0</v>
      </c>
      <c r="N186" s="62">
        <f>'share-same'!N186+'share-diff'!N186</f>
        <v>0</v>
      </c>
      <c r="O186" s="62">
        <f>'share-same'!O186+'share-diff'!O186</f>
        <v>0</v>
      </c>
      <c r="Q186" s="53" t="s">
        <v>97</v>
      </c>
      <c r="R186" s="122"/>
      <c r="S186" s="122"/>
      <c r="T186" s="122"/>
      <c r="U186" s="122"/>
      <c r="V186" s="122"/>
      <c r="W186" s="122"/>
      <c r="X186" s="122"/>
      <c r="Y186" s="122"/>
      <c r="Z186" s="66"/>
      <c r="AA186" s="66"/>
    </row>
    <row r="187" spans="1:27" ht="14.25" thickBot="1" x14ac:dyDescent="0.2">
      <c r="A187" s="1" t="s">
        <v>6</v>
      </c>
      <c r="B187" s="2">
        <f>'share-same'!B187+'share-diff'!B187</f>
        <v>0</v>
      </c>
      <c r="C187" s="2">
        <f>'share-same'!C187+'share-diff'!C187</f>
        <v>0</v>
      </c>
      <c r="D187" s="2">
        <f>'share-same'!D187+'share-diff'!D187</f>
        <v>0</v>
      </c>
      <c r="E187" s="2">
        <f>'share-same'!E187+'share-diff'!E187</f>
        <v>0</v>
      </c>
      <c r="F187" s="2">
        <f>'share-same'!F187+'share-diff'!F187</f>
        <v>0</v>
      </c>
      <c r="G187" s="2">
        <f>'share-same'!G187+'share-diff'!G187</f>
        <v>0</v>
      </c>
      <c r="H187" s="2">
        <f>'share-same'!H187+'share-diff'!H187</f>
        <v>0</v>
      </c>
      <c r="J187" s="62">
        <f>'share-same'!J187+'share-diff'!J187</f>
        <v>0</v>
      </c>
      <c r="K187" s="62">
        <f>'share-same'!K187+'share-diff'!K187</f>
        <v>0</v>
      </c>
      <c r="L187" s="62">
        <f>'share-same'!L187+'share-diff'!L187</f>
        <v>0</v>
      </c>
      <c r="M187" s="62">
        <f>'share-same'!M187+'share-diff'!M187</f>
        <v>0</v>
      </c>
      <c r="N187" s="62">
        <f>'share-same'!N187+'share-diff'!N187</f>
        <v>0</v>
      </c>
      <c r="O187" s="62">
        <f>'share-same'!O187+'share-diff'!O187</f>
        <v>0</v>
      </c>
      <c r="Q187" s="53" t="s">
        <v>98</v>
      </c>
      <c r="R187" s="122"/>
      <c r="S187" s="122"/>
      <c r="T187" s="122"/>
      <c r="U187" s="122"/>
      <c r="V187" s="122"/>
      <c r="W187" s="122"/>
      <c r="X187" s="122"/>
      <c r="Y187" s="122"/>
      <c r="Z187" s="66"/>
      <c r="AA187" s="66"/>
    </row>
    <row r="188" spans="1:27" ht="14.25" thickBot="1" x14ac:dyDescent="0.2">
      <c r="A188" s="1" t="s">
        <v>7</v>
      </c>
      <c r="B188" s="2">
        <f>'share-same'!B188+'share-diff'!B188</f>
        <v>4</v>
      </c>
      <c r="C188" s="2">
        <f>'share-same'!C188+'share-diff'!C188</f>
        <v>0</v>
      </c>
      <c r="D188" s="2">
        <f>'share-same'!D188+'share-diff'!D188</f>
        <v>1</v>
      </c>
      <c r="E188" s="2">
        <f>'share-same'!E188+'share-diff'!E188</f>
        <v>5</v>
      </c>
      <c r="F188" s="2">
        <f>'share-same'!F188+'share-diff'!F188</f>
        <v>0</v>
      </c>
      <c r="G188" s="2">
        <f>'share-same'!G188+'share-diff'!G188</f>
        <v>0</v>
      </c>
      <c r="H188" s="2">
        <f>'share-same'!H188+'share-diff'!H188</f>
        <v>1</v>
      </c>
      <c r="J188" s="62">
        <f>'share-same'!J188+'share-diff'!J188</f>
        <v>5</v>
      </c>
      <c r="K188" s="62">
        <f>'share-same'!K188+'share-diff'!K188</f>
        <v>1</v>
      </c>
      <c r="L188" s="62">
        <f>'share-same'!L188+'share-diff'!L188</f>
        <v>5</v>
      </c>
      <c r="M188" s="62">
        <f>'share-same'!M188+'share-diff'!M188</f>
        <v>0</v>
      </c>
      <c r="N188" s="62">
        <f>'share-same'!N188+'share-diff'!N188</f>
        <v>0</v>
      </c>
      <c r="O188" s="62">
        <f>'share-same'!O188+'share-diff'!O188</f>
        <v>0</v>
      </c>
    </row>
    <row r="189" spans="1:27" ht="14.25" thickBot="1" x14ac:dyDescent="0.2">
      <c r="A189" s="1" t="s">
        <v>8</v>
      </c>
      <c r="B189" s="2">
        <f>'share-same'!B189+'share-diff'!B189</f>
        <v>3</v>
      </c>
      <c r="C189" s="2">
        <f>'share-same'!C189+'share-diff'!C189</f>
        <v>0</v>
      </c>
      <c r="D189" s="2">
        <f>'share-same'!D189+'share-diff'!D189</f>
        <v>2</v>
      </c>
      <c r="E189" s="2">
        <f>'share-same'!E189+'share-diff'!E189</f>
        <v>0</v>
      </c>
      <c r="F189" s="2">
        <f>'share-same'!F189+'share-diff'!F189</f>
        <v>1</v>
      </c>
      <c r="G189" s="2">
        <f>'share-same'!G189+'share-diff'!G189</f>
        <v>3</v>
      </c>
      <c r="H189" s="2">
        <f>'share-same'!H189+'share-diff'!H189</f>
        <v>7</v>
      </c>
      <c r="J189" s="62">
        <f>'share-same'!J189+'share-diff'!J189</f>
        <v>8</v>
      </c>
      <c r="K189" s="62">
        <f>'share-same'!K189+'share-diff'!K189</f>
        <v>0</v>
      </c>
      <c r="L189" s="62">
        <f>'share-same'!L189+'share-diff'!L189</f>
        <v>3</v>
      </c>
      <c r="M189" s="62">
        <f>'share-same'!M189+'share-diff'!M189</f>
        <v>5</v>
      </c>
      <c r="N189" s="62">
        <f>'share-same'!N189+'share-diff'!N189</f>
        <v>0</v>
      </c>
      <c r="O189" s="62">
        <f>'share-same'!O189+'share-diff'!O189</f>
        <v>0</v>
      </c>
    </row>
    <row r="190" spans="1:27" ht="14.25" thickBot="1" x14ac:dyDescent="0.2">
      <c r="A190" s="1" t="s">
        <v>9</v>
      </c>
      <c r="B190" s="2">
        <f>'share-same'!B190+'share-diff'!B190</f>
        <v>2</v>
      </c>
      <c r="C190" s="2">
        <f>'share-same'!C190+'share-diff'!C190</f>
        <v>0</v>
      </c>
      <c r="D190" s="2">
        <f>'share-same'!D190+'share-diff'!D190</f>
        <v>0</v>
      </c>
      <c r="E190" s="2">
        <f>'share-same'!E190+'share-diff'!E190</f>
        <v>0</v>
      </c>
      <c r="F190" s="2">
        <f>'share-same'!F190+'share-diff'!F190</f>
        <v>0</v>
      </c>
      <c r="G190" s="2">
        <f>'share-same'!G190+'share-diff'!G190</f>
        <v>0</v>
      </c>
      <c r="H190" s="2">
        <f>'share-same'!H190+'share-diff'!H190</f>
        <v>5</v>
      </c>
      <c r="J190" s="62">
        <f>'share-same'!J190+'share-diff'!J190</f>
        <v>2</v>
      </c>
      <c r="K190" s="62">
        <f>'share-same'!K190+'share-diff'!K190</f>
        <v>0</v>
      </c>
      <c r="L190" s="62">
        <f>'share-same'!L190+'share-diff'!L190</f>
        <v>0</v>
      </c>
      <c r="M190" s="62">
        <f>'share-same'!M190+'share-diff'!M190</f>
        <v>5</v>
      </c>
      <c r="N190" s="62">
        <f>'share-same'!N190+'share-diff'!N190</f>
        <v>0</v>
      </c>
      <c r="O190" s="62">
        <f>'share-same'!O190+'share-diff'!O190</f>
        <v>0</v>
      </c>
    </row>
    <row r="191" spans="1:27" ht="14.25" thickBot="1" x14ac:dyDescent="0.2">
      <c r="A191" s="1" t="s">
        <v>10</v>
      </c>
      <c r="B191" s="2">
        <f>'share-same'!B191+'share-diff'!B191</f>
        <v>0</v>
      </c>
      <c r="C191" s="2">
        <f>'share-same'!C191+'share-diff'!C191</f>
        <v>0</v>
      </c>
      <c r="D191" s="2">
        <f>'share-same'!D191+'share-diff'!D191</f>
        <v>0</v>
      </c>
      <c r="E191" s="2">
        <f>'share-same'!E191+'share-diff'!E191</f>
        <v>0</v>
      </c>
      <c r="F191" s="2">
        <f>'share-same'!F191+'share-diff'!F191</f>
        <v>0</v>
      </c>
      <c r="G191" s="2">
        <f>'share-same'!G191+'share-diff'!G191</f>
        <v>0</v>
      </c>
      <c r="H191" s="2">
        <f>'share-same'!H191+'share-diff'!H191</f>
        <v>0</v>
      </c>
      <c r="J191" s="62">
        <f>'share-same'!J191+'share-diff'!J191</f>
        <v>0</v>
      </c>
      <c r="K191" s="62">
        <f>'share-same'!K191+'share-diff'!K191</f>
        <v>0</v>
      </c>
      <c r="L191" s="62">
        <f>'share-same'!L191+'share-diff'!L191</f>
        <v>0</v>
      </c>
      <c r="M191" s="62">
        <f>'share-same'!M191+'share-diff'!M191</f>
        <v>0</v>
      </c>
      <c r="N191" s="62">
        <f>'share-same'!N191+'share-diff'!N191</f>
        <v>0</v>
      </c>
      <c r="O191" s="62">
        <f>'share-same'!O191+'share-diff'!O191</f>
        <v>0</v>
      </c>
    </row>
    <row r="192" spans="1:27" ht="14.25" thickBot="1" x14ac:dyDescent="0.2">
      <c r="A192" s="1" t="s">
        <v>11</v>
      </c>
      <c r="B192" s="2">
        <f>'share-same'!B192+'share-diff'!B192</f>
        <v>0</v>
      </c>
      <c r="C192" s="2">
        <f>'share-same'!C192+'share-diff'!C192</f>
        <v>0</v>
      </c>
      <c r="D192" s="2">
        <f>'share-same'!D192+'share-diff'!D192</f>
        <v>0</v>
      </c>
      <c r="E192" s="2">
        <f>'share-same'!E192+'share-diff'!E192</f>
        <v>0</v>
      </c>
      <c r="F192" s="2">
        <f>'share-same'!F192+'share-diff'!F192</f>
        <v>0</v>
      </c>
      <c r="G192" s="2">
        <f>'share-same'!G192+'share-diff'!G192</f>
        <v>0</v>
      </c>
      <c r="H192" s="2">
        <f>'share-same'!H192+'share-diff'!H192</f>
        <v>0</v>
      </c>
      <c r="J192" s="62">
        <f>'share-same'!J192+'share-diff'!J192</f>
        <v>0</v>
      </c>
      <c r="K192" s="62">
        <f>'share-same'!K192+'share-diff'!K192</f>
        <v>0</v>
      </c>
      <c r="L192" s="62">
        <f>'share-same'!L192+'share-diff'!L192</f>
        <v>0</v>
      </c>
      <c r="M192" s="62">
        <f>'share-same'!M192+'share-diff'!M192</f>
        <v>0</v>
      </c>
      <c r="N192" s="62">
        <f>'share-same'!N192+'share-diff'!N192</f>
        <v>0</v>
      </c>
      <c r="O192" s="62">
        <f>'share-same'!O192+'share-diff'!O192</f>
        <v>0</v>
      </c>
    </row>
    <row r="193" spans="1:15" ht="14.25" thickBot="1" x14ac:dyDescent="0.2">
      <c r="A193" s="1" t="s">
        <v>12</v>
      </c>
      <c r="B193" s="72">
        <f>'share-same'!B193+'share-diff'!B193</f>
        <v>0</v>
      </c>
      <c r="C193" s="72">
        <f>'share-same'!C193+'share-diff'!C193</f>
        <v>0</v>
      </c>
      <c r="D193" s="72">
        <f>'share-same'!D193+'share-diff'!D193</f>
        <v>0</v>
      </c>
      <c r="E193" s="72">
        <f>'share-same'!E193+'share-diff'!E193</f>
        <v>0</v>
      </c>
      <c r="F193" s="72">
        <f>'share-same'!F193+'share-diff'!F193</f>
        <v>0</v>
      </c>
      <c r="G193" s="72">
        <f>'share-same'!G193+'share-diff'!G193</f>
        <v>0</v>
      </c>
      <c r="H193" s="72">
        <f>'share-same'!H193+'share-diff'!H193</f>
        <v>0</v>
      </c>
      <c r="J193" s="62">
        <f>'share-same'!J193+'share-diff'!J193</f>
        <v>0</v>
      </c>
      <c r="K193" s="62">
        <f>'share-same'!K193+'share-diff'!K193</f>
        <v>0</v>
      </c>
      <c r="L193" s="62">
        <f>'share-same'!L193+'share-diff'!L193</f>
        <v>0</v>
      </c>
      <c r="M193" s="62">
        <f>'share-same'!M193+'share-diff'!M193</f>
        <v>0</v>
      </c>
      <c r="N193" s="62">
        <f>'share-same'!N193+'share-diff'!N193</f>
        <v>0</v>
      </c>
      <c r="O193" s="62">
        <f>'share-same'!O193+'share-diff'!O193</f>
        <v>0</v>
      </c>
    </row>
    <row r="194" spans="1:15" ht="14.25" thickBot="1" x14ac:dyDescent="0.2">
      <c r="A194" s="28" t="s">
        <v>0</v>
      </c>
      <c r="B194" s="29">
        <f t="shared" ref="B194:H194" si="75">SUM(B183:B193)</f>
        <v>9</v>
      </c>
      <c r="C194" s="29">
        <f t="shared" si="75"/>
        <v>0</v>
      </c>
      <c r="D194" s="29">
        <f t="shared" si="75"/>
        <v>3</v>
      </c>
      <c r="E194" s="29">
        <f t="shared" si="75"/>
        <v>5</v>
      </c>
      <c r="F194" s="29">
        <f t="shared" si="75"/>
        <v>3</v>
      </c>
      <c r="G194" s="29">
        <f t="shared" si="75"/>
        <v>5</v>
      </c>
      <c r="H194" s="29">
        <f t="shared" si="75"/>
        <v>21</v>
      </c>
      <c r="J194" s="29">
        <f t="shared" ref="J194:O194" si="76">SUM(J183:J193)</f>
        <v>26</v>
      </c>
      <c r="K194" s="29">
        <f t="shared" si="76"/>
        <v>1</v>
      </c>
      <c r="L194" s="29">
        <f t="shared" si="76"/>
        <v>9</v>
      </c>
      <c r="M194" s="29">
        <f t="shared" si="76"/>
        <v>10</v>
      </c>
      <c r="N194" s="29">
        <f t="shared" si="76"/>
        <v>0</v>
      </c>
      <c r="O194" s="29">
        <f t="shared" si="76"/>
        <v>0</v>
      </c>
    </row>
    <row r="195" spans="1:15" x14ac:dyDescent="0.15">
      <c r="H195" s="71">
        <f>SUM(B194:H194)</f>
        <v>46</v>
      </c>
      <c r="O195" s="10">
        <f>SUM(J194:O194)</f>
        <v>46</v>
      </c>
    </row>
    <row r="200" spans="1:15" x14ac:dyDescent="0.15">
      <c r="A200" t="s">
        <v>150</v>
      </c>
    </row>
    <row r="201" spans="1:15" ht="25.5" x14ac:dyDescent="0.15">
      <c r="A201" s="88" t="s">
        <v>1</v>
      </c>
      <c r="B201" s="100" t="s">
        <v>22</v>
      </c>
      <c r="C201" s="100" t="s">
        <v>23</v>
      </c>
      <c r="D201" s="97" t="s">
        <v>152</v>
      </c>
      <c r="E201" s="100" t="s">
        <v>24</v>
      </c>
      <c r="F201" s="97" t="s">
        <v>151</v>
      </c>
      <c r="G201" s="97" t="s">
        <v>154</v>
      </c>
      <c r="H201" s="98" t="s">
        <v>156</v>
      </c>
      <c r="I201" s="99" t="s">
        <v>153</v>
      </c>
      <c r="J201" s="99" t="s">
        <v>155</v>
      </c>
      <c r="K201" s="104" t="s">
        <v>157</v>
      </c>
      <c r="L201" s="104" t="s">
        <v>158</v>
      </c>
    </row>
    <row r="202" spans="1:15" ht="14.25" x14ac:dyDescent="0.2">
      <c r="A202" s="75" t="s">
        <v>2</v>
      </c>
      <c r="B202" s="92">
        <f>M143</f>
        <v>14</v>
      </c>
      <c r="C202" s="92">
        <f t="shared" ref="C202" si="77">N143</f>
        <v>8</v>
      </c>
      <c r="D202" s="91">
        <f>B202+C202</f>
        <v>22</v>
      </c>
      <c r="E202" s="92">
        <f t="shared" ref="E202:E212" si="78">O143</f>
        <v>10</v>
      </c>
      <c r="F202" s="92">
        <f t="shared" ref="F202:F212" si="79">AB143</f>
        <v>47</v>
      </c>
      <c r="G202" s="92">
        <f>[34]wca!AD$5000</f>
        <v>23</v>
      </c>
      <c r="H202" s="92">
        <f>[23]wca!AD$5000</f>
        <v>127</v>
      </c>
      <c r="I202" s="101">
        <f>G202+H202</f>
        <v>150</v>
      </c>
      <c r="J202" s="101">
        <f>F202+I202</f>
        <v>197</v>
      </c>
      <c r="K202">
        <f>R143</f>
        <v>0</v>
      </c>
      <c r="L202">
        <f>T143</f>
        <v>0</v>
      </c>
    </row>
    <row r="203" spans="1:15" ht="14.25" x14ac:dyDescent="0.2">
      <c r="A203" s="75" t="s">
        <v>3</v>
      </c>
      <c r="B203" s="92">
        <f t="shared" ref="B203:B212" si="80">M144</f>
        <v>2311</v>
      </c>
      <c r="C203" s="92">
        <f t="shared" ref="C203:C212" si="81">N144</f>
        <v>1339</v>
      </c>
      <c r="D203" s="91">
        <f t="shared" ref="D203:D212" si="82">B203+C203</f>
        <v>3650</v>
      </c>
      <c r="E203" s="92">
        <f t="shared" si="78"/>
        <v>522</v>
      </c>
      <c r="F203" s="92">
        <f t="shared" si="79"/>
        <v>10022</v>
      </c>
      <c r="G203" s="92">
        <f>[35]wca!AD$5000</f>
        <v>4179</v>
      </c>
      <c r="H203" s="92">
        <f>[24]wca!AD$5000</f>
        <v>24857</v>
      </c>
      <c r="I203" s="101">
        <f t="shared" ref="I203:I212" si="83">G203+H203</f>
        <v>29036</v>
      </c>
      <c r="J203" s="101">
        <f t="shared" ref="J203:J212" si="84">F203+I203</f>
        <v>39058</v>
      </c>
      <c r="K203">
        <f t="shared" ref="K203:K211" si="85">R144</f>
        <v>57</v>
      </c>
      <c r="L203">
        <f t="shared" ref="L203:L211" si="86">T144</f>
        <v>1</v>
      </c>
    </row>
    <row r="204" spans="1:15" ht="14.25" x14ac:dyDescent="0.2">
      <c r="A204" s="75" t="s">
        <v>4</v>
      </c>
      <c r="B204" s="92">
        <f t="shared" si="80"/>
        <v>0</v>
      </c>
      <c r="C204" s="92">
        <f t="shared" si="81"/>
        <v>0</v>
      </c>
      <c r="D204" s="91">
        <f t="shared" si="82"/>
        <v>0</v>
      </c>
      <c r="E204" s="92">
        <f t="shared" si="78"/>
        <v>0</v>
      </c>
      <c r="F204" s="92">
        <f t="shared" si="79"/>
        <v>0</v>
      </c>
      <c r="G204" s="92">
        <f>[36]wca!AD$5000</f>
        <v>0</v>
      </c>
      <c r="H204" s="92">
        <f>[25]wca!AD$5000</f>
        <v>0</v>
      </c>
      <c r="I204" s="101">
        <f t="shared" si="83"/>
        <v>0</v>
      </c>
      <c r="J204" s="101">
        <f t="shared" si="84"/>
        <v>0</v>
      </c>
      <c r="K204">
        <f t="shared" si="85"/>
        <v>0</v>
      </c>
      <c r="L204">
        <f t="shared" si="86"/>
        <v>0</v>
      </c>
    </row>
    <row r="205" spans="1:15" ht="14.25" x14ac:dyDescent="0.2">
      <c r="A205" s="75" t="s">
        <v>5</v>
      </c>
      <c r="B205" s="92">
        <f t="shared" si="80"/>
        <v>903</v>
      </c>
      <c r="C205" s="92">
        <f t="shared" si="81"/>
        <v>588</v>
      </c>
      <c r="D205" s="91">
        <f t="shared" si="82"/>
        <v>1491</v>
      </c>
      <c r="E205" s="92">
        <f t="shared" si="78"/>
        <v>189</v>
      </c>
      <c r="F205" s="92">
        <f t="shared" si="79"/>
        <v>9698</v>
      </c>
      <c r="G205" s="92">
        <f>[37]wca!AD$5000</f>
        <v>20276</v>
      </c>
      <c r="H205" s="92">
        <f>[26]wca!AD$5000</f>
        <v>30372</v>
      </c>
      <c r="I205" s="101">
        <f t="shared" si="83"/>
        <v>50648</v>
      </c>
      <c r="J205" s="101">
        <f t="shared" si="84"/>
        <v>60346</v>
      </c>
      <c r="K205">
        <f t="shared" si="85"/>
        <v>36</v>
      </c>
      <c r="L205">
        <f t="shared" si="86"/>
        <v>4</v>
      </c>
    </row>
    <row r="206" spans="1:15" ht="14.25" x14ac:dyDescent="0.2">
      <c r="A206" s="75" t="s">
        <v>6</v>
      </c>
      <c r="B206" s="92">
        <f t="shared" si="80"/>
        <v>3</v>
      </c>
      <c r="C206" s="92">
        <f t="shared" si="81"/>
        <v>5</v>
      </c>
      <c r="D206" s="91">
        <f t="shared" si="82"/>
        <v>8</v>
      </c>
      <c r="E206" s="92">
        <f t="shared" si="78"/>
        <v>0</v>
      </c>
      <c r="F206" s="92">
        <f t="shared" si="79"/>
        <v>58</v>
      </c>
      <c r="G206" s="92">
        <f>[38]wca!AD$5000</f>
        <v>201</v>
      </c>
      <c r="H206" s="92">
        <f>[27]wca!AD$5000</f>
        <v>861</v>
      </c>
      <c r="I206" s="101">
        <f t="shared" si="83"/>
        <v>1062</v>
      </c>
      <c r="J206" s="101">
        <f t="shared" si="84"/>
        <v>1120</v>
      </c>
      <c r="K206">
        <f t="shared" si="85"/>
        <v>0</v>
      </c>
      <c r="L206">
        <f t="shared" si="86"/>
        <v>0</v>
      </c>
    </row>
    <row r="207" spans="1:15" ht="14.25" x14ac:dyDescent="0.2">
      <c r="A207" s="75" t="s">
        <v>7</v>
      </c>
      <c r="B207" s="92">
        <f t="shared" si="80"/>
        <v>1170</v>
      </c>
      <c r="C207" s="92">
        <f t="shared" si="81"/>
        <v>152</v>
      </c>
      <c r="D207" s="91">
        <f t="shared" si="82"/>
        <v>1322</v>
      </c>
      <c r="E207" s="92">
        <f t="shared" si="78"/>
        <v>392</v>
      </c>
      <c r="F207" s="92">
        <f t="shared" si="79"/>
        <v>6225</v>
      </c>
      <c r="G207" s="92">
        <f>[39]wca!AD$5000</f>
        <v>5655</v>
      </c>
      <c r="H207" s="92">
        <f>[28]wca!AD$5000</f>
        <v>27828</v>
      </c>
      <c r="I207" s="101">
        <f t="shared" si="83"/>
        <v>33483</v>
      </c>
      <c r="J207" s="101">
        <f t="shared" si="84"/>
        <v>39708</v>
      </c>
      <c r="K207">
        <f t="shared" si="85"/>
        <v>25</v>
      </c>
      <c r="L207">
        <f t="shared" si="86"/>
        <v>10</v>
      </c>
    </row>
    <row r="208" spans="1:15" ht="14.25" x14ac:dyDescent="0.2">
      <c r="A208" s="75" t="s">
        <v>8</v>
      </c>
      <c r="B208" s="92">
        <f t="shared" si="80"/>
        <v>125</v>
      </c>
      <c r="C208" s="92">
        <f t="shared" si="81"/>
        <v>160</v>
      </c>
      <c r="D208" s="91">
        <f t="shared" si="82"/>
        <v>285</v>
      </c>
      <c r="E208" s="92">
        <f t="shared" si="78"/>
        <v>128</v>
      </c>
      <c r="F208" s="92">
        <f t="shared" si="79"/>
        <v>1684</v>
      </c>
      <c r="G208" s="92">
        <f>[40]wca!AD$5000</f>
        <v>7492</v>
      </c>
      <c r="H208" s="92">
        <f>[29]wca!AD$5000</f>
        <v>23832</v>
      </c>
      <c r="I208" s="101">
        <f t="shared" si="83"/>
        <v>31324</v>
      </c>
      <c r="J208" s="101">
        <f t="shared" si="84"/>
        <v>33008</v>
      </c>
      <c r="K208">
        <f t="shared" si="85"/>
        <v>29</v>
      </c>
      <c r="L208">
        <f t="shared" si="86"/>
        <v>0</v>
      </c>
    </row>
    <row r="209" spans="1:12" ht="14.25" x14ac:dyDescent="0.2">
      <c r="A209" s="75" t="s">
        <v>9</v>
      </c>
      <c r="B209" s="92">
        <f t="shared" si="80"/>
        <v>586</v>
      </c>
      <c r="C209" s="92">
        <f t="shared" si="81"/>
        <v>395</v>
      </c>
      <c r="D209" s="91">
        <f t="shared" si="82"/>
        <v>981</v>
      </c>
      <c r="E209" s="92">
        <f t="shared" si="78"/>
        <v>186</v>
      </c>
      <c r="F209" s="92">
        <f t="shared" si="79"/>
        <v>2506</v>
      </c>
      <c r="G209" s="92">
        <f>[41]wca!AD$5000</f>
        <v>7198</v>
      </c>
      <c r="H209" s="92">
        <f>[30]wca!AD$5000</f>
        <v>34265</v>
      </c>
      <c r="I209" s="101">
        <f t="shared" si="83"/>
        <v>41463</v>
      </c>
      <c r="J209" s="101">
        <f t="shared" si="84"/>
        <v>43969</v>
      </c>
      <c r="K209">
        <f t="shared" si="85"/>
        <v>22</v>
      </c>
      <c r="L209">
        <f t="shared" si="86"/>
        <v>1</v>
      </c>
    </row>
    <row r="210" spans="1:12" ht="14.25" x14ac:dyDescent="0.2">
      <c r="A210" s="75" t="s">
        <v>10</v>
      </c>
      <c r="B210" s="92">
        <f t="shared" si="80"/>
        <v>0</v>
      </c>
      <c r="C210" s="92">
        <f t="shared" si="81"/>
        <v>0</v>
      </c>
      <c r="D210" s="91">
        <f t="shared" si="82"/>
        <v>0</v>
      </c>
      <c r="E210" s="92">
        <f t="shared" si="78"/>
        <v>0</v>
      </c>
      <c r="F210" s="92">
        <f t="shared" si="79"/>
        <v>0</v>
      </c>
      <c r="G210" s="92">
        <f>[42]wca!AD$5000</f>
        <v>0</v>
      </c>
      <c r="H210" s="92">
        <f>[31]wca!AD$5000</f>
        <v>0</v>
      </c>
      <c r="I210" s="101">
        <f t="shared" si="83"/>
        <v>0</v>
      </c>
      <c r="J210" s="101">
        <f t="shared" si="84"/>
        <v>0</v>
      </c>
      <c r="K210">
        <f t="shared" si="85"/>
        <v>0</v>
      </c>
      <c r="L210">
        <f t="shared" si="86"/>
        <v>0</v>
      </c>
    </row>
    <row r="211" spans="1:12" ht="14.25" x14ac:dyDescent="0.2">
      <c r="A211" s="75" t="s">
        <v>11</v>
      </c>
      <c r="B211" s="92">
        <f t="shared" si="80"/>
        <v>102</v>
      </c>
      <c r="C211" s="92">
        <f t="shared" si="81"/>
        <v>278</v>
      </c>
      <c r="D211" s="91">
        <f t="shared" si="82"/>
        <v>380</v>
      </c>
      <c r="E211" s="92">
        <f t="shared" si="78"/>
        <v>31</v>
      </c>
      <c r="F211" s="92">
        <f t="shared" si="79"/>
        <v>1217</v>
      </c>
      <c r="G211" s="92">
        <f>[43]wca!AD$5000</f>
        <v>6562</v>
      </c>
      <c r="H211" s="92">
        <f>[32]wca!AD$5000</f>
        <v>13968</v>
      </c>
      <c r="I211" s="101">
        <f t="shared" si="83"/>
        <v>20530</v>
      </c>
      <c r="J211" s="101">
        <f t="shared" si="84"/>
        <v>21747</v>
      </c>
      <c r="K211">
        <f t="shared" si="85"/>
        <v>6</v>
      </c>
      <c r="L211">
        <f t="shared" si="86"/>
        <v>4</v>
      </c>
    </row>
    <row r="212" spans="1:12" x14ac:dyDescent="0.15">
      <c r="A212" s="75" t="s">
        <v>12</v>
      </c>
      <c r="B212" s="92">
        <f t="shared" si="80"/>
        <v>0</v>
      </c>
      <c r="C212" s="92">
        <f t="shared" si="81"/>
        <v>0</v>
      </c>
      <c r="D212" s="92">
        <f t="shared" si="82"/>
        <v>0</v>
      </c>
      <c r="E212" s="92">
        <f t="shared" si="78"/>
        <v>0</v>
      </c>
      <c r="F212" s="92">
        <f t="shared" si="79"/>
        <v>0</v>
      </c>
      <c r="G212" s="92">
        <f>[44]wca!AD$5000</f>
        <v>0</v>
      </c>
      <c r="H212" s="92">
        <f>[33]wca!AD$5000</f>
        <v>11092</v>
      </c>
      <c r="I212" s="101">
        <f t="shared" si="83"/>
        <v>11092</v>
      </c>
      <c r="J212" s="101">
        <f t="shared" si="84"/>
        <v>11092</v>
      </c>
      <c r="K212">
        <f>R153</f>
        <v>0</v>
      </c>
      <c r="L212">
        <f>T153</f>
        <v>0</v>
      </c>
    </row>
    <row r="213" spans="1:12" ht="14.25" thickBot="1" x14ac:dyDescent="0.2">
      <c r="A213" s="28" t="s">
        <v>0</v>
      </c>
      <c r="B213" s="94">
        <f>SUM(B202:B212)</f>
        <v>5214</v>
      </c>
      <c r="C213" s="95">
        <f t="shared" ref="C213:D213" si="87">SUM(C202:C212)</f>
        <v>2925</v>
      </c>
      <c r="D213" s="95">
        <f t="shared" si="87"/>
        <v>8139</v>
      </c>
      <c r="E213" s="96">
        <f>SUM(E202:E212)</f>
        <v>1458</v>
      </c>
      <c r="F213" s="94">
        <f>SUM(F202:F212)</f>
        <v>31457</v>
      </c>
      <c r="G213" s="94">
        <f>SUM(G202:G212)</f>
        <v>51586</v>
      </c>
      <c r="H213" s="94">
        <f>SUM(H202:H212)</f>
        <v>167202</v>
      </c>
      <c r="I213" s="94">
        <f t="shared" ref="I213:L213" si="88">SUM(I202:I212)</f>
        <v>218788</v>
      </c>
      <c r="J213" s="94">
        <f t="shared" si="88"/>
        <v>250245</v>
      </c>
      <c r="K213" s="94">
        <f t="shared" si="88"/>
        <v>175</v>
      </c>
      <c r="L213" s="94">
        <f t="shared" si="88"/>
        <v>20</v>
      </c>
    </row>
    <row r="215" spans="1:12" x14ac:dyDescent="0.15">
      <c r="E215" s="93">
        <f>E213/D213</f>
        <v>0.17913748617766309</v>
      </c>
      <c r="F215" s="93">
        <f>D213/F213</f>
        <v>0.25873414502336523</v>
      </c>
      <c r="J215" s="102">
        <f>D213/J213</f>
        <v>3.2524126356170954E-2</v>
      </c>
    </row>
    <row r="218" spans="1:12" x14ac:dyDescent="0.15">
      <c r="A218" t="s">
        <v>159</v>
      </c>
    </row>
    <row r="219" spans="1:12" x14ac:dyDescent="0.15">
      <c r="A219" s="103" t="s">
        <v>1</v>
      </c>
      <c r="B219" s="97" t="s">
        <v>161</v>
      </c>
      <c r="C219" s="99" t="s">
        <v>157</v>
      </c>
      <c r="D219" s="99" t="s">
        <v>158</v>
      </c>
      <c r="E219" s="99" t="s">
        <v>160</v>
      </c>
    </row>
    <row r="220" spans="1:12" ht="15" x14ac:dyDescent="0.15">
      <c r="A220" s="75" t="s">
        <v>2</v>
      </c>
      <c r="B220" s="92">
        <f>D202</f>
        <v>22</v>
      </c>
      <c r="C220" s="106">
        <f>K202</f>
        <v>0</v>
      </c>
      <c r="D220" s="106">
        <f>L202</f>
        <v>0</v>
      </c>
      <c r="E220" s="107">
        <v>5</v>
      </c>
    </row>
    <row r="221" spans="1:12" ht="15" x14ac:dyDescent="0.15">
      <c r="A221" s="75" t="s">
        <v>3</v>
      </c>
      <c r="B221" s="92">
        <f t="shared" ref="B221:B230" si="89">D203</f>
        <v>3650</v>
      </c>
      <c r="C221" s="106">
        <f t="shared" ref="C221:D221" si="90">K203</f>
        <v>57</v>
      </c>
      <c r="D221" s="106">
        <f t="shared" si="90"/>
        <v>1</v>
      </c>
      <c r="E221" s="107">
        <v>1317</v>
      </c>
    </row>
    <row r="222" spans="1:12" ht="15" x14ac:dyDescent="0.15">
      <c r="A222" s="75" t="s">
        <v>4</v>
      </c>
      <c r="B222" s="92">
        <f t="shared" si="89"/>
        <v>0</v>
      </c>
      <c r="C222" s="106">
        <f t="shared" ref="C222:D222" si="91">K204</f>
        <v>0</v>
      </c>
      <c r="D222" s="106">
        <f t="shared" si="91"/>
        <v>0</v>
      </c>
      <c r="E222" s="107">
        <v>0</v>
      </c>
    </row>
    <row r="223" spans="1:12" ht="15" x14ac:dyDescent="0.15">
      <c r="A223" s="75" t="s">
        <v>5</v>
      </c>
      <c r="B223" s="92">
        <f t="shared" si="89"/>
        <v>1491</v>
      </c>
      <c r="C223" s="106">
        <f t="shared" ref="C223:D223" si="92">K205</f>
        <v>36</v>
      </c>
      <c r="D223" s="106">
        <f t="shared" si="92"/>
        <v>4</v>
      </c>
      <c r="E223" s="107">
        <v>627</v>
      </c>
    </row>
    <row r="224" spans="1:12" ht="15" x14ac:dyDescent="0.15">
      <c r="A224" s="75" t="s">
        <v>6</v>
      </c>
      <c r="B224" s="92">
        <f t="shared" si="89"/>
        <v>8</v>
      </c>
      <c r="C224" s="106">
        <f t="shared" ref="C224:D224" si="93">K206</f>
        <v>0</v>
      </c>
      <c r="D224" s="106">
        <f t="shared" si="93"/>
        <v>0</v>
      </c>
      <c r="E224" s="107">
        <v>3</v>
      </c>
    </row>
    <row r="225" spans="1:5" ht="15" x14ac:dyDescent="0.15">
      <c r="A225" s="75" t="s">
        <v>7</v>
      </c>
      <c r="B225" s="92">
        <f t="shared" si="89"/>
        <v>1322</v>
      </c>
      <c r="C225" s="106">
        <f t="shared" ref="C225:D225" si="94">K207</f>
        <v>25</v>
      </c>
      <c r="D225" s="106">
        <f t="shared" si="94"/>
        <v>10</v>
      </c>
      <c r="E225" s="107">
        <v>468</v>
      </c>
    </row>
    <row r="226" spans="1:5" ht="15" x14ac:dyDescent="0.15">
      <c r="A226" s="75" t="s">
        <v>8</v>
      </c>
      <c r="B226" s="92">
        <f t="shared" si="89"/>
        <v>285</v>
      </c>
      <c r="C226" s="106">
        <f t="shared" ref="C226:D226" si="95">K208</f>
        <v>29</v>
      </c>
      <c r="D226" s="106">
        <f t="shared" si="95"/>
        <v>0</v>
      </c>
      <c r="E226" s="107">
        <v>96</v>
      </c>
    </row>
    <row r="227" spans="1:5" ht="15" x14ac:dyDescent="0.15">
      <c r="A227" s="75" t="s">
        <v>9</v>
      </c>
      <c r="B227" s="92">
        <f t="shared" si="89"/>
        <v>981</v>
      </c>
      <c r="C227" s="106">
        <f t="shared" ref="C227:D227" si="96">K209</f>
        <v>22</v>
      </c>
      <c r="D227" s="106">
        <f t="shared" si="96"/>
        <v>1</v>
      </c>
      <c r="E227" s="107">
        <v>434</v>
      </c>
    </row>
    <row r="228" spans="1:5" ht="15" x14ac:dyDescent="0.15">
      <c r="A228" s="75" t="s">
        <v>10</v>
      </c>
      <c r="B228" s="92">
        <f t="shared" si="89"/>
        <v>0</v>
      </c>
      <c r="C228" s="106">
        <f t="shared" ref="C228:D228" si="97">K210</f>
        <v>0</v>
      </c>
      <c r="D228" s="106">
        <f t="shared" si="97"/>
        <v>0</v>
      </c>
      <c r="E228" s="107">
        <v>0</v>
      </c>
    </row>
    <row r="229" spans="1:5" ht="15" x14ac:dyDescent="0.15">
      <c r="A229" s="75" t="s">
        <v>11</v>
      </c>
      <c r="B229" s="92">
        <f t="shared" si="89"/>
        <v>380</v>
      </c>
      <c r="C229" s="106">
        <f t="shared" ref="C229:D229" si="98">K211</f>
        <v>6</v>
      </c>
      <c r="D229" s="106">
        <f t="shared" si="98"/>
        <v>4</v>
      </c>
      <c r="E229" s="107">
        <v>90</v>
      </c>
    </row>
    <row r="230" spans="1:5" ht="15" x14ac:dyDescent="0.15">
      <c r="A230" s="75" t="s">
        <v>12</v>
      </c>
      <c r="B230" s="92">
        <f t="shared" si="89"/>
        <v>0</v>
      </c>
      <c r="C230" s="106">
        <f t="shared" ref="C230:D230" si="99">K212</f>
        <v>0</v>
      </c>
      <c r="D230" s="106">
        <f t="shared" si="99"/>
        <v>0</v>
      </c>
      <c r="E230" s="107">
        <v>0</v>
      </c>
    </row>
    <row r="231" spans="1:5" x14ac:dyDescent="0.15">
      <c r="A231" s="76" t="s">
        <v>0</v>
      </c>
      <c r="B231" s="105">
        <f t="shared" ref="B231" si="100">SUM(B220:B230)</f>
        <v>8139</v>
      </c>
      <c r="C231" s="105">
        <f t="shared" ref="C231:E231" si="101">SUM(C220:C230)</f>
        <v>175</v>
      </c>
      <c r="D231" s="105">
        <f t="shared" si="101"/>
        <v>20</v>
      </c>
      <c r="E231" s="105">
        <f t="shared" si="101"/>
        <v>3040</v>
      </c>
    </row>
  </sheetData>
  <mergeCells count="34">
    <mergeCell ref="R184:Y184"/>
    <mergeCell ref="R185:Y185"/>
    <mergeCell ref="R186:Y186"/>
    <mergeCell ref="R187:Y187"/>
    <mergeCell ref="A181:A182"/>
    <mergeCell ref="B181:H181"/>
    <mergeCell ref="J181:O181"/>
    <mergeCell ref="R182:Y182"/>
    <mergeCell ref="R183:Y183"/>
    <mergeCell ref="O163:U163"/>
    <mergeCell ref="O164:U164"/>
    <mergeCell ref="O165:U165"/>
    <mergeCell ref="O166:U166"/>
    <mergeCell ref="O167:U167"/>
    <mergeCell ref="A161:A162"/>
    <mergeCell ref="B161:E161"/>
    <mergeCell ref="O162:U162"/>
    <mergeCell ref="G161:L161"/>
    <mergeCell ref="A121:A122"/>
    <mergeCell ref="B121:R121"/>
    <mergeCell ref="A141:A142"/>
    <mergeCell ref="B141:R141"/>
    <mergeCell ref="A61:A62"/>
    <mergeCell ref="B61:R61"/>
    <mergeCell ref="A81:A82"/>
    <mergeCell ref="B81:R81"/>
    <mergeCell ref="A101:A102"/>
    <mergeCell ref="B101:R101"/>
    <mergeCell ref="A1:A2"/>
    <mergeCell ref="B1:R1"/>
    <mergeCell ref="A21:A22"/>
    <mergeCell ref="B21:R21"/>
    <mergeCell ref="A41:A42"/>
    <mergeCell ref="B41:R41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Y39"/>
  <sheetViews>
    <sheetView workbookViewId="0">
      <selection activeCell="A45" sqref="A45:A47"/>
    </sheetView>
  </sheetViews>
  <sheetFormatPr defaultRowHeight="13.5" x14ac:dyDescent="0.15"/>
  <cols>
    <col min="1" max="1" width="10.375" customWidth="1"/>
    <col min="2" max="2" width="11.875" customWidth="1"/>
    <col min="3" max="3" width="10.375" customWidth="1"/>
    <col min="4" max="4" width="10.625" customWidth="1"/>
    <col min="5" max="5" width="10.25" customWidth="1"/>
    <col min="6" max="6" width="11.125" customWidth="1"/>
    <col min="7" max="7" width="12.375" customWidth="1"/>
    <col min="8" max="9" width="10" customWidth="1"/>
    <col min="10" max="11" width="10.25" customWidth="1"/>
    <col min="12" max="12" width="9.75" customWidth="1"/>
    <col min="13" max="13" width="10.25" customWidth="1"/>
    <col min="25" max="25" width="11.125" customWidth="1"/>
  </cols>
  <sheetData>
    <row r="1" spans="1:25" ht="30" customHeight="1" x14ac:dyDescent="0.15">
      <c r="A1" s="15" t="s">
        <v>53</v>
      </c>
      <c r="B1" s="13" t="s">
        <v>13</v>
      </c>
      <c r="C1" s="13"/>
      <c r="D1" s="13"/>
      <c r="E1" s="7" t="s">
        <v>14</v>
      </c>
      <c r="F1" s="7" t="s">
        <v>15</v>
      </c>
      <c r="G1" s="7" t="s">
        <v>16</v>
      </c>
      <c r="H1" s="7" t="s">
        <v>17</v>
      </c>
      <c r="I1" s="7" t="s">
        <v>18</v>
      </c>
      <c r="J1" s="7" t="s">
        <v>20</v>
      </c>
      <c r="K1" s="7" t="s">
        <v>19</v>
      </c>
      <c r="L1" s="7" t="s">
        <v>21</v>
      </c>
      <c r="M1" s="7" t="s">
        <v>22</v>
      </c>
      <c r="N1" s="7" t="s">
        <v>23</v>
      </c>
      <c r="O1" s="7" t="s">
        <v>24</v>
      </c>
      <c r="P1" s="7"/>
      <c r="Q1" s="7" t="s">
        <v>25</v>
      </c>
      <c r="R1" s="7" t="s">
        <v>26</v>
      </c>
      <c r="S1" s="7" t="s">
        <v>133</v>
      </c>
      <c r="T1" s="73" t="s">
        <v>118</v>
      </c>
      <c r="U1" s="73" t="s">
        <v>119</v>
      </c>
      <c r="V1" s="73" t="s">
        <v>121</v>
      </c>
      <c r="W1" s="73" t="s">
        <v>122</v>
      </c>
      <c r="X1" s="73" t="s">
        <v>123</v>
      </c>
      <c r="Y1" s="73" t="s">
        <v>124</v>
      </c>
    </row>
    <row r="2" spans="1:25" ht="14.25" thickBot="1" x14ac:dyDescent="0.2">
      <c r="A2" s="14">
        <v>1</v>
      </c>
      <c r="B2" s="16">
        <f>'share-same'!B14</f>
        <v>877</v>
      </c>
      <c r="C2" s="16"/>
      <c r="D2" s="16"/>
      <c r="E2" s="16">
        <f>'share-same'!E14</f>
        <v>831</v>
      </c>
      <c r="F2" s="16">
        <f>'share-same'!F14</f>
        <v>563</v>
      </c>
      <c r="G2" s="16">
        <f>'share-same'!G14</f>
        <v>331</v>
      </c>
      <c r="H2" s="16">
        <f>'share-same'!H14</f>
        <v>551</v>
      </c>
      <c r="I2" s="16">
        <f>'share-same'!I14</f>
        <v>296</v>
      </c>
      <c r="J2" s="16">
        <f>'share-same'!J14</f>
        <v>2157</v>
      </c>
      <c r="K2" s="16">
        <f>'share-same'!K14</f>
        <v>2100</v>
      </c>
      <c r="L2" s="16">
        <f>'share-same'!L14</f>
        <v>0</v>
      </c>
      <c r="M2" s="16">
        <f>'share-same'!M14</f>
        <v>2135</v>
      </c>
      <c r="N2" s="16">
        <f>'share-same'!N14</f>
        <v>1993</v>
      </c>
      <c r="O2" s="16">
        <f>'share-same'!O14</f>
        <v>0</v>
      </c>
      <c r="P2" s="16"/>
      <c r="Q2" s="16">
        <f>'share-same'!Q14</f>
        <v>7</v>
      </c>
      <c r="R2" s="16">
        <f>'share-same'!R14</f>
        <v>67</v>
      </c>
      <c r="S2" s="16">
        <f>'share-same'!S14</f>
        <v>87</v>
      </c>
      <c r="T2" s="16">
        <f>'share-same'!T14</f>
        <v>16</v>
      </c>
      <c r="U2" s="16">
        <f>'share-same'!U14</f>
        <v>0</v>
      </c>
      <c r="V2" s="16">
        <f>'share-same'!V14</f>
        <v>0</v>
      </c>
      <c r="W2" s="16">
        <f>'share-same'!W14</f>
        <v>0</v>
      </c>
      <c r="X2" s="16">
        <f>'share-same'!X14</f>
        <v>0</v>
      </c>
      <c r="Y2" s="16">
        <f>'share-same'!Y14</f>
        <v>0</v>
      </c>
    </row>
    <row r="3" spans="1:25" ht="14.25" thickBot="1" x14ac:dyDescent="0.2">
      <c r="A3" s="1" t="s">
        <v>47</v>
      </c>
      <c r="B3" s="16">
        <f>'share-same'!B34</f>
        <v>101</v>
      </c>
      <c r="C3" s="16"/>
      <c r="D3" s="16"/>
      <c r="E3" s="16">
        <f>'share-same'!E34</f>
        <v>85</v>
      </c>
      <c r="F3" s="16">
        <f>'share-same'!F34</f>
        <v>76</v>
      </c>
      <c r="G3" s="16">
        <f>'share-same'!G34</f>
        <v>31</v>
      </c>
      <c r="H3" s="16">
        <f>'share-same'!H34</f>
        <v>65</v>
      </c>
      <c r="I3" s="16">
        <f>'share-same'!I34</f>
        <v>26</v>
      </c>
      <c r="J3" s="16">
        <f>'share-same'!J34</f>
        <v>775</v>
      </c>
      <c r="K3" s="16">
        <f>'share-same'!K34</f>
        <v>74</v>
      </c>
      <c r="L3" s="16">
        <f>'share-same'!L34</f>
        <v>136</v>
      </c>
      <c r="M3" s="16">
        <f>'share-same'!M34</f>
        <v>764</v>
      </c>
      <c r="N3" s="16">
        <f>'share-same'!N34</f>
        <v>69</v>
      </c>
      <c r="O3" s="16">
        <f>'share-same'!O34</f>
        <v>100</v>
      </c>
      <c r="P3" s="16"/>
      <c r="Q3" s="16">
        <f>'share-same'!Q34</f>
        <v>0</v>
      </c>
      <c r="R3" s="16">
        <f>'share-same'!R34</f>
        <v>15</v>
      </c>
      <c r="S3" s="16">
        <f>'share-same'!S34</f>
        <v>16</v>
      </c>
      <c r="T3" s="16">
        <f>'share-same'!T34</f>
        <v>3</v>
      </c>
      <c r="U3" s="16">
        <f>'share-same'!U34</f>
        <v>0</v>
      </c>
      <c r="V3" s="16">
        <f>'share-same'!V34</f>
        <v>0</v>
      </c>
      <c r="W3" s="16">
        <f>'share-same'!W34</f>
        <v>0</v>
      </c>
      <c r="X3" s="16">
        <f>'share-same'!X34</f>
        <v>0</v>
      </c>
      <c r="Y3" s="16">
        <f>'share-same'!Y34</f>
        <v>0</v>
      </c>
    </row>
    <row r="4" spans="1:25" ht="14.25" thickBot="1" x14ac:dyDescent="0.2">
      <c r="A4" s="1" t="s">
        <v>48</v>
      </c>
      <c r="B4" s="16">
        <f>'share-same'!B54</f>
        <v>112</v>
      </c>
      <c r="C4" s="16"/>
      <c r="D4" s="16"/>
      <c r="E4" s="16">
        <f>'share-same'!E54</f>
        <v>86</v>
      </c>
      <c r="F4" s="16">
        <f>'share-same'!F54</f>
        <v>78</v>
      </c>
      <c r="G4" s="16">
        <f>'share-same'!G54</f>
        <v>39</v>
      </c>
      <c r="H4" s="16">
        <f>'share-same'!H54</f>
        <v>60</v>
      </c>
      <c r="I4" s="16">
        <f>'share-same'!I54</f>
        <v>30</v>
      </c>
      <c r="J4" s="16">
        <f>'share-same'!J54</f>
        <v>463</v>
      </c>
      <c r="K4" s="16">
        <f>'share-same'!K54</f>
        <v>169</v>
      </c>
      <c r="L4" s="16">
        <f>'share-same'!L54</f>
        <v>272</v>
      </c>
      <c r="M4" s="16">
        <f>'share-same'!M54</f>
        <v>396</v>
      </c>
      <c r="N4" s="16">
        <f>'share-same'!N54</f>
        <v>122</v>
      </c>
      <c r="O4" s="16">
        <f>'share-same'!O54</f>
        <v>235</v>
      </c>
      <c r="P4" s="16"/>
      <c r="Q4" s="16">
        <f>'share-same'!Q54</f>
        <v>1</v>
      </c>
      <c r="R4" s="16">
        <f>'share-same'!R54</f>
        <v>17</v>
      </c>
      <c r="S4" s="16">
        <f>'share-same'!S54</f>
        <v>24</v>
      </c>
      <c r="T4" s="16">
        <f>'share-same'!T54</f>
        <v>0</v>
      </c>
      <c r="U4" s="16">
        <f>'share-same'!U54</f>
        <v>0</v>
      </c>
      <c r="V4" s="16">
        <f>'share-same'!V54</f>
        <v>0</v>
      </c>
      <c r="W4" s="16">
        <f>'share-same'!W54</f>
        <v>0</v>
      </c>
      <c r="X4" s="16">
        <f>'share-same'!X54</f>
        <v>0</v>
      </c>
      <c r="Y4" s="16">
        <f>'share-same'!Y54</f>
        <v>0</v>
      </c>
    </row>
    <row r="5" spans="1:25" ht="14.25" thickBot="1" x14ac:dyDescent="0.2">
      <c r="A5" s="1" t="s">
        <v>49</v>
      </c>
      <c r="B5" s="16">
        <f>'share-same'!B74</f>
        <v>64</v>
      </c>
      <c r="C5" s="16"/>
      <c r="D5" s="16"/>
      <c r="E5" s="16">
        <f>'share-same'!E74</f>
        <v>48</v>
      </c>
      <c r="F5" s="16">
        <f>'share-same'!F74</f>
        <v>40</v>
      </c>
      <c r="G5" s="16">
        <f>'share-same'!G74</f>
        <v>27</v>
      </c>
      <c r="H5" s="16">
        <f>'share-same'!H74</f>
        <v>31</v>
      </c>
      <c r="I5" s="16">
        <f>'share-same'!I74</f>
        <v>20</v>
      </c>
      <c r="J5" s="16">
        <f>'share-same'!J74</f>
        <v>311</v>
      </c>
      <c r="K5" s="16">
        <f>'share-same'!K74</f>
        <v>114</v>
      </c>
      <c r="L5" s="16">
        <f>'share-same'!L74</f>
        <v>217</v>
      </c>
      <c r="M5" s="16">
        <f>'share-same'!M74</f>
        <v>300</v>
      </c>
      <c r="N5" s="16">
        <f>'share-same'!N74</f>
        <v>75</v>
      </c>
      <c r="O5" s="16">
        <f>'share-same'!O74</f>
        <v>174</v>
      </c>
      <c r="P5" s="16"/>
      <c r="Q5" s="16">
        <f>'share-same'!Q74</f>
        <v>5</v>
      </c>
      <c r="R5" s="16">
        <f>'share-same'!R74</f>
        <v>15</v>
      </c>
      <c r="S5" s="16">
        <f>'share-same'!S74</f>
        <v>15</v>
      </c>
      <c r="T5" s="16">
        <f>'share-same'!T74</f>
        <v>0</v>
      </c>
      <c r="U5" s="16">
        <f>'share-same'!U74</f>
        <v>0</v>
      </c>
      <c r="V5" s="16">
        <f>'share-same'!V74</f>
        <v>0</v>
      </c>
      <c r="W5" s="16">
        <f>'share-same'!W74</f>
        <v>0</v>
      </c>
      <c r="X5" s="16">
        <f>'share-same'!X74</f>
        <v>0</v>
      </c>
      <c r="Y5" s="16">
        <f>'share-same'!Y74</f>
        <v>0</v>
      </c>
    </row>
    <row r="6" spans="1:25" ht="14.25" thickBot="1" x14ac:dyDescent="0.2">
      <c r="A6" s="1" t="s">
        <v>50</v>
      </c>
      <c r="B6" s="16">
        <f>'share-same'!B94</f>
        <v>320</v>
      </c>
      <c r="C6" s="16"/>
      <c r="D6" s="16"/>
      <c r="E6" s="16">
        <f>'share-same'!E94</f>
        <v>65</v>
      </c>
      <c r="F6" s="16">
        <f>'share-same'!F94</f>
        <v>83</v>
      </c>
      <c r="G6" s="16">
        <f>'share-same'!G94</f>
        <v>243</v>
      </c>
      <c r="H6" s="16">
        <f>'share-same'!H94</f>
        <v>30</v>
      </c>
      <c r="I6" s="16">
        <f>'share-same'!I94</f>
        <v>38</v>
      </c>
      <c r="J6" s="16">
        <f>'share-same'!J94</f>
        <v>307</v>
      </c>
      <c r="K6" s="16">
        <f>'share-same'!K94</f>
        <v>403</v>
      </c>
      <c r="L6" s="16">
        <f>'share-same'!L94</f>
        <v>600</v>
      </c>
      <c r="M6" s="16">
        <f>'share-same'!M94</f>
        <v>207</v>
      </c>
      <c r="N6" s="16">
        <f>'share-same'!N94</f>
        <v>164</v>
      </c>
      <c r="O6" s="16">
        <f>'share-same'!O94</f>
        <v>283</v>
      </c>
      <c r="P6" s="16"/>
      <c r="Q6" s="16">
        <f>'share-same'!Q94</f>
        <v>2</v>
      </c>
      <c r="R6" s="16">
        <f>'share-same'!R94</f>
        <v>15</v>
      </c>
      <c r="S6" s="16">
        <f>'share-same'!S94</f>
        <v>17</v>
      </c>
      <c r="T6" s="16">
        <f>'share-same'!T94</f>
        <v>0</v>
      </c>
      <c r="U6" s="16">
        <f>'share-same'!U94</f>
        <v>0</v>
      </c>
      <c r="V6" s="16">
        <f>'share-same'!V94</f>
        <v>0</v>
      </c>
      <c r="W6" s="16">
        <f>'share-same'!W94</f>
        <v>0</v>
      </c>
      <c r="X6" s="16">
        <f>'share-same'!X94</f>
        <v>0</v>
      </c>
      <c r="Y6" s="16">
        <f>'share-same'!Y94</f>
        <v>0</v>
      </c>
    </row>
    <row r="7" spans="1:25" ht="14.25" thickBot="1" x14ac:dyDescent="0.2">
      <c r="A7" s="1" t="s">
        <v>51</v>
      </c>
      <c r="B7" s="16">
        <f>'share-same'!B114</f>
        <v>619</v>
      </c>
      <c r="C7" s="16"/>
      <c r="D7" s="16"/>
      <c r="E7" s="16">
        <f>'share-same'!E114</f>
        <v>75</v>
      </c>
      <c r="F7" s="16">
        <f>'share-same'!F114</f>
        <v>224</v>
      </c>
      <c r="G7" s="16">
        <f>'share-same'!G114</f>
        <v>398</v>
      </c>
      <c r="H7" s="16">
        <f>'share-same'!H114</f>
        <v>31</v>
      </c>
      <c r="I7" s="16">
        <f>'share-same'!I114</f>
        <v>44</v>
      </c>
      <c r="J7" s="16">
        <f>'share-same'!J114</f>
        <v>359</v>
      </c>
      <c r="K7" s="16">
        <f>'share-same'!K114</f>
        <v>544</v>
      </c>
      <c r="L7" s="16">
        <f>'share-same'!L114</f>
        <v>860</v>
      </c>
      <c r="M7" s="16">
        <f>'share-same'!M114</f>
        <v>130</v>
      </c>
      <c r="N7" s="16">
        <f>'share-same'!N114</f>
        <v>128</v>
      </c>
      <c r="O7" s="16">
        <f>'share-same'!O114</f>
        <v>215</v>
      </c>
      <c r="P7" s="16"/>
      <c r="Q7" s="16">
        <f>'share-same'!Q114</f>
        <v>5</v>
      </c>
      <c r="R7" s="16">
        <f>'share-same'!R114</f>
        <v>0</v>
      </c>
      <c r="S7" s="16">
        <f>'share-same'!S114</f>
        <v>0</v>
      </c>
      <c r="T7" s="16">
        <f>'share-same'!T114</f>
        <v>0</v>
      </c>
      <c r="U7" s="16">
        <f>'share-same'!U114</f>
        <v>0</v>
      </c>
      <c r="V7" s="16">
        <f>'share-same'!V114</f>
        <v>0</v>
      </c>
      <c r="W7" s="16">
        <f>'share-same'!W114</f>
        <v>0</v>
      </c>
      <c r="X7" s="16">
        <f>'share-same'!X114</f>
        <v>0</v>
      </c>
      <c r="Y7" s="16">
        <f>'share-same'!Y114</f>
        <v>0</v>
      </c>
    </row>
    <row r="8" spans="1:25" ht="14.25" thickBot="1" x14ac:dyDescent="0.2">
      <c r="A8" s="1" t="s">
        <v>52</v>
      </c>
      <c r="B8" s="16">
        <f>'share-same'!B134</f>
        <v>231</v>
      </c>
      <c r="C8" s="16"/>
      <c r="D8" s="16"/>
      <c r="E8" s="16">
        <f>'share-same'!E134</f>
        <v>45</v>
      </c>
      <c r="F8" s="16">
        <f>'share-same'!F134</f>
        <v>169</v>
      </c>
      <c r="G8" s="16">
        <f>'share-same'!G134</f>
        <v>93</v>
      </c>
      <c r="H8" s="16">
        <f>'share-same'!H134</f>
        <v>39</v>
      </c>
      <c r="I8" s="16">
        <f>'share-same'!I134</f>
        <v>12</v>
      </c>
      <c r="J8" s="16">
        <f>'share-same'!J134</f>
        <v>1009</v>
      </c>
      <c r="K8" s="16">
        <f>'share-same'!K134</f>
        <v>520</v>
      </c>
      <c r="L8" s="16">
        <f>'share-same'!L134</f>
        <v>1547</v>
      </c>
      <c r="M8" s="16">
        <f>'share-same'!M134</f>
        <v>190</v>
      </c>
      <c r="N8" s="16">
        <f>'share-same'!N134</f>
        <v>66</v>
      </c>
      <c r="O8" s="16">
        <f>'share-same'!O134</f>
        <v>279</v>
      </c>
      <c r="P8" s="16"/>
      <c r="Q8" s="16">
        <f>'share-same'!Q134</f>
        <v>18</v>
      </c>
      <c r="R8" s="16">
        <f>'share-same'!R134</f>
        <v>9</v>
      </c>
      <c r="S8" s="16">
        <f>'share-same'!S134</f>
        <v>21</v>
      </c>
      <c r="T8" s="16">
        <f>'share-same'!T134</f>
        <v>0</v>
      </c>
      <c r="U8" s="16">
        <f>'share-same'!U134</f>
        <v>0</v>
      </c>
      <c r="V8" s="16">
        <f>'share-same'!V134</f>
        <v>0</v>
      </c>
      <c r="W8" s="16">
        <f>'share-same'!W134</f>
        <v>0</v>
      </c>
      <c r="X8" s="16">
        <f>'share-same'!X134</f>
        <v>0</v>
      </c>
      <c r="Y8" s="16">
        <f>'share-same'!Y134</f>
        <v>0</v>
      </c>
    </row>
    <row r="9" spans="1:25" ht="14.25" thickBot="1" x14ac:dyDescent="0.2">
      <c r="A9" s="3" t="s">
        <v>0</v>
      </c>
      <c r="B9" s="4">
        <f t="shared" ref="B9" si="0">SUM(B2:B8)</f>
        <v>2324</v>
      </c>
      <c r="C9" s="4"/>
      <c r="D9" s="4"/>
      <c r="E9" s="4">
        <f t="shared" ref="E9:O9" si="1">SUM(E2:E8)</f>
        <v>1235</v>
      </c>
      <c r="F9" s="4">
        <f t="shared" si="1"/>
        <v>1233</v>
      </c>
      <c r="G9" s="4">
        <f t="shared" si="1"/>
        <v>1162</v>
      </c>
      <c r="H9" s="4">
        <f t="shared" si="1"/>
        <v>807</v>
      </c>
      <c r="I9" s="4">
        <f t="shared" si="1"/>
        <v>466</v>
      </c>
      <c r="J9" s="4">
        <f t="shared" si="1"/>
        <v>5381</v>
      </c>
      <c r="K9" s="4">
        <f t="shared" si="1"/>
        <v>3924</v>
      </c>
      <c r="L9" s="4">
        <f t="shared" si="1"/>
        <v>3632</v>
      </c>
      <c r="M9" s="4">
        <f t="shared" si="1"/>
        <v>4122</v>
      </c>
      <c r="N9" s="4">
        <f t="shared" si="1"/>
        <v>2617</v>
      </c>
      <c r="O9" s="4">
        <f t="shared" si="1"/>
        <v>1286</v>
      </c>
      <c r="P9" s="4"/>
      <c r="Q9" s="4">
        <f>SUM(Q2:Q8)</f>
        <v>38</v>
      </c>
      <c r="R9" s="4">
        <f>SUM(R2:R8)</f>
        <v>138</v>
      </c>
      <c r="S9" s="4">
        <f t="shared" ref="S9:Y9" si="2">SUM(S2:S8)</f>
        <v>180</v>
      </c>
      <c r="T9" s="4">
        <f t="shared" si="2"/>
        <v>19</v>
      </c>
      <c r="U9" s="4">
        <f t="shared" si="2"/>
        <v>0</v>
      </c>
      <c r="V9" s="4">
        <f t="shared" si="2"/>
        <v>0</v>
      </c>
      <c r="W9" s="4">
        <f t="shared" si="2"/>
        <v>0</v>
      </c>
      <c r="X9" s="4">
        <f t="shared" si="2"/>
        <v>0</v>
      </c>
      <c r="Y9" s="4">
        <f t="shared" si="2"/>
        <v>0</v>
      </c>
    </row>
    <row r="11" spans="1:25" ht="27" x14ac:dyDescent="0.15">
      <c r="A11" s="15" t="s">
        <v>54</v>
      </c>
      <c r="B11" s="13" t="s">
        <v>13</v>
      </c>
      <c r="C11" s="13"/>
      <c r="D11" s="13"/>
      <c r="E11" s="7" t="s">
        <v>14</v>
      </c>
      <c r="F11" s="7" t="s">
        <v>15</v>
      </c>
      <c r="G11" s="7" t="s">
        <v>16</v>
      </c>
      <c r="H11" s="7" t="s">
        <v>17</v>
      </c>
      <c r="I11" s="7" t="s">
        <v>18</v>
      </c>
      <c r="J11" s="7" t="s">
        <v>20</v>
      </c>
      <c r="K11" s="7" t="s">
        <v>19</v>
      </c>
      <c r="L11" s="7" t="s">
        <v>21</v>
      </c>
      <c r="M11" s="7" t="s">
        <v>22</v>
      </c>
      <c r="N11" s="7" t="s">
        <v>23</v>
      </c>
      <c r="O11" s="7" t="s">
        <v>24</v>
      </c>
      <c r="P11" s="7"/>
      <c r="Q11" s="7" t="s">
        <v>25</v>
      </c>
      <c r="R11" s="7" t="s">
        <v>26</v>
      </c>
      <c r="S11" s="7" t="s">
        <v>131</v>
      </c>
      <c r="T11" s="73" t="s">
        <v>118</v>
      </c>
      <c r="U11" s="73" t="s">
        <v>119</v>
      </c>
      <c r="V11" s="73" t="s">
        <v>121</v>
      </c>
      <c r="W11" s="73" t="s">
        <v>122</v>
      </c>
      <c r="X11" s="73" t="s">
        <v>123</v>
      </c>
      <c r="Y11" s="73" t="s">
        <v>124</v>
      </c>
    </row>
    <row r="12" spans="1:25" ht="14.25" thickBot="1" x14ac:dyDescent="0.2">
      <c r="A12" s="14">
        <v>1</v>
      </c>
      <c r="B12" s="16">
        <f>'share-diff'!B14</f>
        <v>307</v>
      </c>
      <c r="C12" s="16"/>
      <c r="D12" s="16"/>
      <c r="E12" s="16">
        <f>'share-diff'!E14</f>
        <v>261</v>
      </c>
      <c r="F12" s="16">
        <f>'share-diff'!F14</f>
        <v>116</v>
      </c>
      <c r="G12" s="16">
        <f>'share-diff'!G14</f>
        <v>194</v>
      </c>
      <c r="H12" s="16">
        <f>'share-diff'!H14</f>
        <v>110</v>
      </c>
      <c r="I12" s="16">
        <f>'share-diff'!I14</f>
        <v>153</v>
      </c>
      <c r="J12" s="16">
        <f>'share-diff'!J14</f>
        <v>320</v>
      </c>
      <c r="K12" s="16">
        <f>'share-diff'!K14</f>
        <v>378</v>
      </c>
      <c r="L12" s="16">
        <f>'share-diff'!L14</f>
        <v>0</v>
      </c>
      <c r="M12" s="16">
        <f>'share-diff'!M14</f>
        <v>310</v>
      </c>
      <c r="N12" s="16">
        <f>'share-diff'!N14</f>
        <v>258</v>
      </c>
      <c r="O12" s="16">
        <f>'share-diff'!O14</f>
        <v>0</v>
      </c>
      <c r="P12" s="16"/>
      <c r="Q12" s="16">
        <f>'share-diff'!Q14</f>
        <v>2</v>
      </c>
      <c r="R12" s="16">
        <f>'share-diff'!R14</f>
        <v>9</v>
      </c>
      <c r="S12" s="16">
        <f>'share-diff'!S14</f>
        <v>9</v>
      </c>
      <c r="T12" s="16">
        <f>'share-diff'!T14</f>
        <v>1</v>
      </c>
      <c r="U12" s="16">
        <f>'share-diff'!U14</f>
        <v>0</v>
      </c>
      <c r="V12" s="16">
        <f>'share-diff'!V14</f>
        <v>195</v>
      </c>
      <c r="W12" s="16">
        <f>'share-diff'!W14</f>
        <v>131</v>
      </c>
      <c r="X12" s="16">
        <f>'share-diff'!X14</f>
        <v>174</v>
      </c>
      <c r="Y12" s="16">
        <f>'share-diff'!Y14</f>
        <v>125</v>
      </c>
    </row>
    <row r="13" spans="1:25" ht="14.25" thickBot="1" x14ac:dyDescent="0.2">
      <c r="A13" s="1" t="s">
        <v>47</v>
      </c>
      <c r="B13" s="16">
        <f>'share-diff'!B34</f>
        <v>51</v>
      </c>
      <c r="C13" s="16"/>
      <c r="D13" s="16"/>
      <c r="E13" s="16">
        <f>'share-diff'!E34</f>
        <v>27</v>
      </c>
      <c r="F13" s="16">
        <f>'share-diff'!F34</f>
        <v>42</v>
      </c>
      <c r="G13" s="16">
        <f>'share-diff'!G34</f>
        <v>9</v>
      </c>
      <c r="H13" s="16">
        <f>'share-diff'!H34</f>
        <v>20</v>
      </c>
      <c r="I13" s="16">
        <f>'share-diff'!I34</f>
        <v>7</v>
      </c>
      <c r="J13" s="16">
        <f>'share-diff'!J34</f>
        <v>484</v>
      </c>
      <c r="K13" s="16">
        <f>'share-diff'!K34</f>
        <v>10</v>
      </c>
      <c r="L13" s="16">
        <f>'share-diff'!L34</f>
        <v>90</v>
      </c>
      <c r="M13" s="16">
        <f>'share-diff'!M34</f>
        <v>422</v>
      </c>
      <c r="N13" s="16">
        <f>'share-diff'!N34</f>
        <v>8</v>
      </c>
      <c r="O13" s="16">
        <f>'share-diff'!O34</f>
        <v>31</v>
      </c>
      <c r="P13" s="16"/>
      <c r="Q13" s="16">
        <f>'share-diff'!Q34</f>
        <v>0</v>
      </c>
      <c r="R13" s="16">
        <f>'share-diff'!R34</f>
        <v>5</v>
      </c>
      <c r="S13" s="16">
        <f>'share-diff'!S34</f>
        <v>5</v>
      </c>
      <c r="T13" s="16">
        <f>'share-diff'!T34</f>
        <v>0</v>
      </c>
      <c r="U13" s="16">
        <f>'share-diff'!U34</f>
        <v>0</v>
      </c>
      <c r="V13" s="16">
        <f>'share-diff'!V34</f>
        <v>18</v>
      </c>
      <c r="W13" s="16">
        <f>'share-diff'!W34</f>
        <v>1</v>
      </c>
      <c r="X13" s="16">
        <f>'share-diff'!X34</f>
        <v>13</v>
      </c>
      <c r="Y13" s="16">
        <f>'share-diff'!Y34</f>
        <v>1</v>
      </c>
    </row>
    <row r="14" spans="1:25" ht="14.25" thickBot="1" x14ac:dyDescent="0.2">
      <c r="A14" s="1" t="s">
        <v>48</v>
      </c>
      <c r="B14" s="16">
        <f>'share-diff'!B54</f>
        <v>52</v>
      </c>
      <c r="C14" s="16"/>
      <c r="D14" s="16"/>
      <c r="E14" s="16">
        <f>'share-diff'!E54</f>
        <v>31</v>
      </c>
      <c r="F14" s="16">
        <f>'share-diff'!F54</f>
        <v>28</v>
      </c>
      <c r="G14" s="16">
        <f>'share-diff'!G54</f>
        <v>27</v>
      </c>
      <c r="H14" s="16">
        <f>'share-diff'!H54</f>
        <v>18</v>
      </c>
      <c r="I14" s="16">
        <f>'share-diff'!I54</f>
        <v>15</v>
      </c>
      <c r="J14" s="16">
        <f>'share-diff'!J54</f>
        <v>341</v>
      </c>
      <c r="K14" s="16">
        <f>'share-diff'!K54</f>
        <v>49</v>
      </c>
      <c r="L14" s="16">
        <f>'share-diff'!L54</f>
        <v>126</v>
      </c>
      <c r="M14" s="16">
        <f>'share-diff'!M54</f>
        <v>328</v>
      </c>
      <c r="N14" s="16">
        <f>'share-diff'!N54</f>
        <v>18</v>
      </c>
      <c r="O14" s="16">
        <f>'share-diff'!O54</f>
        <v>88</v>
      </c>
      <c r="P14" s="16"/>
      <c r="Q14" s="16">
        <f>'share-diff'!Q54</f>
        <v>2</v>
      </c>
      <c r="R14" s="16">
        <f>'share-diff'!R54</f>
        <v>16</v>
      </c>
      <c r="S14" s="16">
        <f>'share-diff'!S54</f>
        <v>16</v>
      </c>
      <c r="T14" s="16">
        <f>'share-diff'!T54</f>
        <v>0</v>
      </c>
      <c r="U14" s="16">
        <f>'share-diff'!U54</f>
        <v>0</v>
      </c>
      <c r="V14" s="16">
        <f>'share-diff'!V54</f>
        <v>29</v>
      </c>
      <c r="W14" s="16">
        <f>'share-diff'!W54</f>
        <v>5</v>
      </c>
      <c r="X14" s="16">
        <f>'share-diff'!X54</f>
        <v>17</v>
      </c>
      <c r="Y14" s="16">
        <f>'share-diff'!Y54</f>
        <v>2</v>
      </c>
    </row>
    <row r="15" spans="1:25" ht="14.25" thickBot="1" x14ac:dyDescent="0.2">
      <c r="A15" s="1" t="s">
        <v>49</v>
      </c>
      <c r="B15" s="16">
        <f>'share-diff'!B74</f>
        <v>33</v>
      </c>
      <c r="C15" s="16"/>
      <c r="D15" s="16"/>
      <c r="E15" s="16">
        <f>'share-diff'!E74</f>
        <v>17</v>
      </c>
      <c r="F15" s="16">
        <f>'share-diff'!F74</f>
        <v>19</v>
      </c>
      <c r="G15" s="16">
        <f>'share-diff'!G74</f>
        <v>22</v>
      </c>
      <c r="H15" s="16">
        <f>'share-diff'!H74</f>
        <v>10</v>
      </c>
      <c r="I15" s="16">
        <f>'share-diff'!I74</f>
        <v>8</v>
      </c>
      <c r="J15" s="16">
        <f>'share-diff'!J74</f>
        <v>32</v>
      </c>
      <c r="K15" s="16">
        <f>'share-diff'!K74</f>
        <v>30</v>
      </c>
      <c r="L15" s="16">
        <f>'share-diff'!L74</f>
        <v>45</v>
      </c>
      <c r="M15" s="16">
        <f>'share-diff'!M74</f>
        <v>15</v>
      </c>
      <c r="N15" s="16">
        <f>'share-diff'!N74</f>
        <v>13</v>
      </c>
      <c r="O15" s="16">
        <f>'share-diff'!O74</f>
        <v>27</v>
      </c>
      <c r="P15" s="16"/>
      <c r="Q15" s="16">
        <f>'share-diff'!Q74</f>
        <v>0</v>
      </c>
      <c r="R15" s="16">
        <f>'share-diff'!R74</f>
        <v>4</v>
      </c>
      <c r="S15" s="16">
        <f>'share-diff'!S74</f>
        <v>4</v>
      </c>
      <c r="T15" s="16">
        <f>'share-diff'!T74</f>
        <v>0</v>
      </c>
      <c r="U15" s="16">
        <f>'share-diff'!U74</f>
        <v>0</v>
      </c>
      <c r="V15" s="16">
        <f>'share-diff'!V74</f>
        <v>20</v>
      </c>
      <c r="W15" s="16">
        <f>'share-diff'!W74</f>
        <v>7</v>
      </c>
      <c r="X15" s="16">
        <f>'share-diff'!X74</f>
        <v>8</v>
      </c>
      <c r="Y15" s="16">
        <f>'share-diff'!Y74</f>
        <v>1</v>
      </c>
    </row>
    <row r="16" spans="1:25" ht="14.25" thickBot="1" x14ac:dyDescent="0.2">
      <c r="A16" s="1" t="s">
        <v>50</v>
      </c>
      <c r="B16" s="16">
        <f>'share-diff'!B94</f>
        <v>86</v>
      </c>
      <c r="C16" s="16"/>
      <c r="D16" s="16"/>
      <c r="E16" s="16">
        <f>'share-diff'!E94</f>
        <v>9</v>
      </c>
      <c r="F16" s="16">
        <f>'share-diff'!F94</f>
        <v>58</v>
      </c>
      <c r="G16" s="16">
        <f>'share-diff'!G94</f>
        <v>29</v>
      </c>
      <c r="H16" s="16">
        <f>'share-diff'!H94</f>
        <v>1</v>
      </c>
      <c r="I16" s="16">
        <f>'share-diff'!I94</f>
        <v>9</v>
      </c>
      <c r="J16" s="16">
        <f>'share-diff'!J94</f>
        <v>89</v>
      </c>
      <c r="K16" s="16">
        <f>'share-diff'!K94</f>
        <v>67</v>
      </c>
      <c r="L16" s="16">
        <f>'share-diff'!L94</f>
        <v>149</v>
      </c>
      <c r="M16" s="16">
        <f>'share-diff'!M94</f>
        <v>2</v>
      </c>
      <c r="N16" s="16">
        <f>'share-diff'!N94</f>
        <v>11</v>
      </c>
      <c r="O16" s="16">
        <f>'share-diff'!O94</f>
        <v>11</v>
      </c>
      <c r="P16" s="16"/>
      <c r="Q16" s="16">
        <f>'share-diff'!Q94</f>
        <v>1</v>
      </c>
      <c r="R16" s="16">
        <f>'share-diff'!R94</f>
        <v>3</v>
      </c>
      <c r="S16" s="16">
        <f>'share-diff'!S94</f>
        <v>4</v>
      </c>
      <c r="T16" s="16">
        <f>'share-diff'!T94</f>
        <v>0</v>
      </c>
      <c r="U16" s="16">
        <f>'share-diff'!U94</f>
        <v>0</v>
      </c>
      <c r="V16" s="16">
        <f>'share-diff'!V94</f>
        <v>39</v>
      </c>
      <c r="W16" s="16">
        <f>'share-diff'!W94</f>
        <v>11</v>
      </c>
      <c r="X16" s="16">
        <f>'share-diff'!X94</f>
        <v>4</v>
      </c>
      <c r="Y16" s="16">
        <f>'share-diff'!Y94</f>
        <v>0</v>
      </c>
    </row>
    <row r="17" spans="1:25" ht="14.25" thickBot="1" x14ac:dyDescent="0.2">
      <c r="A17" s="1" t="s">
        <v>51</v>
      </c>
      <c r="B17" s="16">
        <f>'share-diff'!B114</f>
        <v>423</v>
      </c>
      <c r="C17" s="16"/>
      <c r="D17" s="16"/>
      <c r="E17" s="16">
        <f>'share-diff'!E114</f>
        <v>1</v>
      </c>
      <c r="F17" s="16">
        <f>'share-diff'!F114</f>
        <v>216</v>
      </c>
      <c r="G17" s="16">
        <f>'share-diff'!G114</f>
        <v>209</v>
      </c>
      <c r="H17" s="16">
        <f>'share-diff'!H114</f>
        <v>1</v>
      </c>
      <c r="I17" s="16">
        <f>'share-diff'!I114</f>
        <v>0</v>
      </c>
      <c r="J17" s="16">
        <f>'share-diff'!J114</f>
        <v>300</v>
      </c>
      <c r="K17" s="16">
        <f>'share-diff'!K114</f>
        <v>346</v>
      </c>
      <c r="L17" s="16">
        <f>'share-diff'!L114</f>
        <v>636</v>
      </c>
      <c r="M17" s="16">
        <f>'share-diff'!M114</f>
        <v>3</v>
      </c>
      <c r="N17" s="16">
        <f>'share-diff'!N114</f>
        <v>0</v>
      </c>
      <c r="O17" s="16">
        <f>'share-diff'!O114</f>
        <v>3</v>
      </c>
      <c r="P17" s="16"/>
      <c r="Q17" s="16">
        <f>'share-diff'!Q114</f>
        <v>0</v>
      </c>
      <c r="R17" s="16">
        <f>'share-diff'!R114</f>
        <v>0</v>
      </c>
      <c r="S17" s="16">
        <f>'share-diff'!S114</f>
        <v>0</v>
      </c>
      <c r="T17" s="16">
        <f>'share-diff'!T114</f>
        <v>0</v>
      </c>
      <c r="U17" s="16">
        <f>'share-diff'!U114</f>
        <v>0</v>
      </c>
      <c r="V17" s="16">
        <f>'share-diff'!V114</f>
        <v>193</v>
      </c>
      <c r="W17" s="16">
        <f>'share-diff'!W114</f>
        <v>143</v>
      </c>
      <c r="X17" s="16">
        <f>'share-diff'!X114</f>
        <v>1</v>
      </c>
      <c r="Y17" s="16">
        <f>'share-diff'!Y114</f>
        <v>0</v>
      </c>
    </row>
    <row r="18" spans="1:25" ht="14.25" thickBot="1" x14ac:dyDescent="0.2">
      <c r="A18" s="1" t="s">
        <v>52</v>
      </c>
      <c r="B18" s="16">
        <f>'share-diff'!B134</f>
        <v>167</v>
      </c>
      <c r="C18" s="16"/>
      <c r="D18" s="16"/>
      <c r="E18" s="16">
        <f>'share-diff'!E134</f>
        <v>5</v>
      </c>
      <c r="F18" s="16">
        <f>'share-diff'!F134</f>
        <v>137</v>
      </c>
      <c r="G18" s="16">
        <f>'share-diff'!G134</f>
        <v>47</v>
      </c>
      <c r="H18" s="16">
        <f>'share-diff'!H134</f>
        <v>3</v>
      </c>
      <c r="I18" s="16">
        <f>'share-diff'!I134</f>
        <v>2</v>
      </c>
      <c r="J18" s="16">
        <f>'share-diff'!J134</f>
        <v>777</v>
      </c>
      <c r="K18" s="16">
        <f>'share-diff'!K134</f>
        <v>159</v>
      </c>
      <c r="L18" s="16">
        <f>'share-diff'!L134</f>
        <v>875</v>
      </c>
      <c r="M18" s="16">
        <f>'share-diff'!M134</f>
        <v>12</v>
      </c>
      <c r="N18" s="16">
        <f>'share-diff'!N134</f>
        <v>0</v>
      </c>
      <c r="O18" s="16">
        <f>'share-diff'!O134</f>
        <v>12</v>
      </c>
      <c r="P18" s="16"/>
      <c r="Q18" s="16">
        <f>'share-diff'!Q134</f>
        <v>3</v>
      </c>
      <c r="R18" s="16">
        <f>'share-diff'!R134</f>
        <v>0</v>
      </c>
      <c r="S18" s="16">
        <f>'share-diff'!S134</f>
        <v>0</v>
      </c>
      <c r="T18" s="16">
        <f>'share-diff'!T134</f>
        <v>0</v>
      </c>
      <c r="U18" s="16">
        <f>'share-diff'!U134</f>
        <v>0</v>
      </c>
      <c r="V18" s="16">
        <f>'share-diff'!V134</f>
        <v>50</v>
      </c>
      <c r="W18" s="16">
        <f>'share-diff'!W134</f>
        <v>14</v>
      </c>
      <c r="X18" s="16">
        <f>'share-diff'!X134</f>
        <v>3</v>
      </c>
      <c r="Y18" s="16">
        <f>'share-diff'!Y134</f>
        <v>0</v>
      </c>
    </row>
    <row r="19" spans="1:25" ht="14.25" thickBot="1" x14ac:dyDescent="0.2">
      <c r="A19" s="3" t="s">
        <v>0</v>
      </c>
      <c r="B19" s="4">
        <f t="shared" ref="B19" si="3">SUM(B12:B18)</f>
        <v>1119</v>
      </c>
      <c r="C19" s="4"/>
      <c r="D19" s="4"/>
      <c r="E19" s="4">
        <f t="shared" ref="E19" si="4">SUM(E12:E18)</f>
        <v>351</v>
      </c>
      <c r="F19" s="4">
        <f t="shared" ref="F19" si="5">SUM(F12:F18)</f>
        <v>616</v>
      </c>
      <c r="G19" s="4">
        <f t="shared" ref="G19" si="6">SUM(G12:G18)</f>
        <v>537</v>
      </c>
      <c r="H19" s="4">
        <f t="shared" ref="H19" si="7">SUM(H12:H18)</f>
        <v>163</v>
      </c>
      <c r="I19" s="4">
        <f t="shared" ref="I19" si="8">SUM(I12:I18)</f>
        <v>194</v>
      </c>
      <c r="J19" s="4">
        <f t="shared" ref="J19" si="9">SUM(J12:J18)</f>
        <v>2343</v>
      </c>
      <c r="K19" s="4">
        <f t="shared" ref="K19" si="10">SUM(K12:K18)</f>
        <v>1039</v>
      </c>
      <c r="L19" s="4">
        <f t="shared" ref="L19" si="11">SUM(L12:L18)</f>
        <v>1921</v>
      </c>
      <c r="M19" s="4">
        <f t="shared" ref="M19" si="12">SUM(M12:M18)</f>
        <v>1092</v>
      </c>
      <c r="N19" s="4">
        <f t="shared" ref="N19" si="13">SUM(N12:N18)</f>
        <v>308</v>
      </c>
      <c r="O19" s="4">
        <f t="shared" ref="O19" si="14">SUM(O12:O18)</f>
        <v>172</v>
      </c>
      <c r="P19" s="4"/>
      <c r="Q19" s="4">
        <f>SUM(Q12:Q18)</f>
        <v>8</v>
      </c>
      <c r="R19" s="4">
        <f>SUM(R12:R18)</f>
        <v>37</v>
      </c>
      <c r="S19" s="4">
        <f t="shared" ref="S19:Y19" si="15">SUM(S12:S18)</f>
        <v>38</v>
      </c>
      <c r="T19" s="4">
        <f t="shared" si="15"/>
        <v>1</v>
      </c>
      <c r="U19" s="4">
        <f t="shared" si="15"/>
        <v>0</v>
      </c>
      <c r="V19" s="4">
        <f t="shared" si="15"/>
        <v>544</v>
      </c>
      <c r="W19" s="4">
        <f t="shared" si="15"/>
        <v>312</v>
      </c>
      <c r="X19" s="4">
        <f t="shared" si="15"/>
        <v>220</v>
      </c>
      <c r="Y19" s="4">
        <f t="shared" si="15"/>
        <v>129</v>
      </c>
    </row>
    <row r="21" spans="1:25" ht="27" x14ac:dyDescent="0.15">
      <c r="A21" s="15" t="s">
        <v>55</v>
      </c>
      <c r="B21" s="13" t="s">
        <v>13</v>
      </c>
      <c r="C21" s="13"/>
      <c r="D21" s="13"/>
      <c r="E21" s="7" t="s">
        <v>14</v>
      </c>
      <c r="F21" s="7" t="s">
        <v>15</v>
      </c>
      <c r="G21" s="7" t="s">
        <v>16</v>
      </c>
      <c r="H21" s="7" t="s">
        <v>17</v>
      </c>
      <c r="I21" s="7" t="s">
        <v>18</v>
      </c>
      <c r="J21" s="7" t="s">
        <v>20</v>
      </c>
      <c r="K21" s="7" t="s">
        <v>19</v>
      </c>
      <c r="L21" s="7" t="s">
        <v>21</v>
      </c>
      <c r="M21" s="7" t="s">
        <v>22</v>
      </c>
      <c r="N21" s="7" t="s">
        <v>23</v>
      </c>
      <c r="O21" s="7" t="s">
        <v>24</v>
      </c>
      <c r="P21" s="7"/>
      <c r="Q21" s="7" t="s">
        <v>25</v>
      </c>
      <c r="R21" s="7" t="s">
        <v>26</v>
      </c>
      <c r="S21" s="7" t="s">
        <v>137</v>
      </c>
      <c r="T21" s="73" t="s">
        <v>118</v>
      </c>
      <c r="U21" s="73" t="s">
        <v>119</v>
      </c>
      <c r="V21" s="73" t="s">
        <v>121</v>
      </c>
      <c r="W21" s="73" t="s">
        <v>122</v>
      </c>
      <c r="X21" s="73" t="s">
        <v>123</v>
      </c>
      <c r="Y21" s="73" t="s">
        <v>124</v>
      </c>
    </row>
    <row r="22" spans="1:25" ht="14.25" thickBot="1" x14ac:dyDescent="0.2">
      <c r="A22" s="14">
        <v>1</v>
      </c>
      <c r="B22" s="16">
        <f>B2+B12</f>
        <v>1184</v>
      </c>
      <c r="C22" s="16"/>
      <c r="D22" s="16"/>
      <c r="E22" s="16">
        <f t="shared" ref="E22:R28" si="16">E2+E12</f>
        <v>1092</v>
      </c>
      <c r="F22" s="16">
        <f t="shared" si="16"/>
        <v>679</v>
      </c>
      <c r="G22" s="16">
        <f t="shared" si="16"/>
        <v>525</v>
      </c>
      <c r="H22" s="16">
        <f t="shared" si="16"/>
        <v>661</v>
      </c>
      <c r="I22" s="16">
        <f t="shared" si="16"/>
        <v>449</v>
      </c>
      <c r="J22" s="16">
        <f t="shared" si="16"/>
        <v>2477</v>
      </c>
      <c r="K22" s="16">
        <f t="shared" si="16"/>
        <v>2478</v>
      </c>
      <c r="L22" s="16">
        <f t="shared" si="16"/>
        <v>0</v>
      </c>
      <c r="M22" s="16">
        <f t="shared" si="16"/>
        <v>2445</v>
      </c>
      <c r="N22" s="16">
        <f t="shared" si="16"/>
        <v>2251</v>
      </c>
      <c r="O22" s="16">
        <f t="shared" si="16"/>
        <v>0</v>
      </c>
      <c r="P22" s="16"/>
      <c r="Q22" s="16">
        <f t="shared" si="16"/>
        <v>9</v>
      </c>
      <c r="R22" s="16">
        <f t="shared" si="16"/>
        <v>76</v>
      </c>
      <c r="S22" s="16">
        <f t="shared" ref="S22:Y22" si="17">S2+S12</f>
        <v>96</v>
      </c>
      <c r="T22" s="16">
        <f t="shared" si="17"/>
        <v>17</v>
      </c>
      <c r="U22" s="16">
        <f t="shared" si="17"/>
        <v>0</v>
      </c>
      <c r="V22" s="16">
        <f t="shared" si="17"/>
        <v>195</v>
      </c>
      <c r="W22" s="16">
        <f t="shared" si="17"/>
        <v>131</v>
      </c>
      <c r="X22" s="16">
        <f t="shared" si="17"/>
        <v>174</v>
      </c>
      <c r="Y22" s="16">
        <f t="shared" si="17"/>
        <v>125</v>
      </c>
    </row>
    <row r="23" spans="1:25" ht="14.25" thickBot="1" x14ac:dyDescent="0.2">
      <c r="A23" s="1" t="s">
        <v>47</v>
      </c>
      <c r="B23" s="16">
        <f t="shared" ref="B23:Q28" si="18">B3+B13</f>
        <v>152</v>
      </c>
      <c r="C23" s="16"/>
      <c r="D23" s="16"/>
      <c r="E23" s="16">
        <f t="shared" si="18"/>
        <v>112</v>
      </c>
      <c r="F23" s="16">
        <f t="shared" si="18"/>
        <v>118</v>
      </c>
      <c r="G23" s="16">
        <f t="shared" si="18"/>
        <v>40</v>
      </c>
      <c r="H23" s="16">
        <f t="shared" si="18"/>
        <v>85</v>
      </c>
      <c r="I23" s="16">
        <f t="shared" si="18"/>
        <v>33</v>
      </c>
      <c r="J23" s="16">
        <f t="shared" si="18"/>
        <v>1259</v>
      </c>
      <c r="K23" s="16">
        <f t="shared" si="18"/>
        <v>84</v>
      </c>
      <c r="L23" s="16">
        <f t="shared" si="18"/>
        <v>226</v>
      </c>
      <c r="M23" s="16">
        <f t="shared" si="18"/>
        <v>1186</v>
      </c>
      <c r="N23" s="16">
        <f t="shared" si="18"/>
        <v>77</v>
      </c>
      <c r="O23" s="16">
        <f t="shared" si="18"/>
        <v>131</v>
      </c>
      <c r="P23" s="16"/>
      <c r="Q23" s="16">
        <f t="shared" si="18"/>
        <v>0</v>
      </c>
      <c r="R23" s="16">
        <f t="shared" si="16"/>
        <v>20</v>
      </c>
      <c r="S23" s="16">
        <f t="shared" ref="S23:Y23" si="19">S3+S13</f>
        <v>21</v>
      </c>
      <c r="T23" s="16">
        <f t="shared" si="19"/>
        <v>3</v>
      </c>
      <c r="U23" s="16">
        <f t="shared" si="19"/>
        <v>0</v>
      </c>
      <c r="V23" s="16">
        <f t="shared" si="19"/>
        <v>18</v>
      </c>
      <c r="W23" s="16">
        <f t="shared" si="19"/>
        <v>1</v>
      </c>
      <c r="X23" s="16">
        <f t="shared" si="19"/>
        <v>13</v>
      </c>
      <c r="Y23" s="16">
        <f t="shared" si="19"/>
        <v>1</v>
      </c>
    </row>
    <row r="24" spans="1:25" ht="14.25" thickBot="1" x14ac:dyDescent="0.2">
      <c r="A24" s="1" t="s">
        <v>48</v>
      </c>
      <c r="B24" s="16">
        <f t="shared" si="18"/>
        <v>164</v>
      </c>
      <c r="C24" s="16"/>
      <c r="D24" s="16"/>
      <c r="E24" s="16">
        <f t="shared" si="18"/>
        <v>117</v>
      </c>
      <c r="F24" s="16">
        <f t="shared" si="18"/>
        <v>106</v>
      </c>
      <c r="G24" s="16">
        <f t="shared" si="18"/>
        <v>66</v>
      </c>
      <c r="H24" s="16">
        <f t="shared" si="18"/>
        <v>78</v>
      </c>
      <c r="I24" s="16">
        <f t="shared" si="18"/>
        <v>45</v>
      </c>
      <c r="J24" s="16">
        <f t="shared" si="18"/>
        <v>804</v>
      </c>
      <c r="K24" s="16">
        <f t="shared" si="18"/>
        <v>218</v>
      </c>
      <c r="L24" s="16">
        <f t="shared" si="18"/>
        <v>398</v>
      </c>
      <c r="M24" s="16">
        <f t="shared" si="18"/>
        <v>724</v>
      </c>
      <c r="N24" s="16">
        <f t="shared" si="18"/>
        <v>140</v>
      </c>
      <c r="O24" s="16">
        <f t="shared" si="18"/>
        <v>323</v>
      </c>
      <c r="P24" s="16"/>
      <c r="Q24" s="16">
        <f t="shared" si="18"/>
        <v>3</v>
      </c>
      <c r="R24" s="16">
        <f t="shared" si="16"/>
        <v>33</v>
      </c>
      <c r="S24" s="16">
        <f t="shared" ref="S24:Y24" si="20">S4+S14</f>
        <v>40</v>
      </c>
      <c r="T24" s="16">
        <f t="shared" si="20"/>
        <v>0</v>
      </c>
      <c r="U24" s="16">
        <f t="shared" si="20"/>
        <v>0</v>
      </c>
      <c r="V24" s="16">
        <f t="shared" si="20"/>
        <v>29</v>
      </c>
      <c r="W24" s="16">
        <f t="shared" si="20"/>
        <v>5</v>
      </c>
      <c r="X24" s="16">
        <f t="shared" si="20"/>
        <v>17</v>
      </c>
      <c r="Y24" s="16">
        <f t="shared" si="20"/>
        <v>2</v>
      </c>
    </row>
    <row r="25" spans="1:25" ht="14.25" thickBot="1" x14ac:dyDescent="0.2">
      <c r="A25" s="1" t="s">
        <v>49</v>
      </c>
      <c r="B25" s="16">
        <f t="shared" si="18"/>
        <v>97</v>
      </c>
      <c r="C25" s="16"/>
      <c r="D25" s="16"/>
      <c r="E25" s="16">
        <f t="shared" si="18"/>
        <v>65</v>
      </c>
      <c r="F25" s="16">
        <f t="shared" si="18"/>
        <v>59</v>
      </c>
      <c r="G25" s="16">
        <f t="shared" si="18"/>
        <v>49</v>
      </c>
      <c r="H25" s="16">
        <f t="shared" si="18"/>
        <v>41</v>
      </c>
      <c r="I25" s="16">
        <f t="shared" si="18"/>
        <v>28</v>
      </c>
      <c r="J25" s="16">
        <f t="shared" si="18"/>
        <v>343</v>
      </c>
      <c r="K25" s="16">
        <f t="shared" si="18"/>
        <v>144</v>
      </c>
      <c r="L25" s="16">
        <f t="shared" si="18"/>
        <v>262</v>
      </c>
      <c r="M25" s="16">
        <f t="shared" si="18"/>
        <v>315</v>
      </c>
      <c r="N25" s="16">
        <f t="shared" si="18"/>
        <v>88</v>
      </c>
      <c r="O25" s="16">
        <f t="shared" si="18"/>
        <v>201</v>
      </c>
      <c r="P25" s="16"/>
      <c r="Q25" s="16">
        <f t="shared" si="18"/>
        <v>5</v>
      </c>
      <c r="R25" s="16">
        <f t="shared" si="16"/>
        <v>19</v>
      </c>
      <c r="S25" s="16">
        <f t="shared" ref="S25:Y25" si="21">S5+S15</f>
        <v>19</v>
      </c>
      <c r="T25" s="16">
        <f t="shared" si="21"/>
        <v>0</v>
      </c>
      <c r="U25" s="16">
        <f t="shared" si="21"/>
        <v>0</v>
      </c>
      <c r="V25" s="16">
        <f t="shared" si="21"/>
        <v>20</v>
      </c>
      <c r="W25" s="16">
        <f t="shared" si="21"/>
        <v>7</v>
      </c>
      <c r="X25" s="16">
        <f t="shared" si="21"/>
        <v>8</v>
      </c>
      <c r="Y25" s="16">
        <f t="shared" si="21"/>
        <v>1</v>
      </c>
    </row>
    <row r="26" spans="1:25" ht="14.25" thickBot="1" x14ac:dyDescent="0.2">
      <c r="A26" s="1" t="s">
        <v>50</v>
      </c>
      <c r="B26" s="16">
        <f t="shared" si="18"/>
        <v>406</v>
      </c>
      <c r="C26" s="16"/>
      <c r="D26" s="16"/>
      <c r="E26" s="16">
        <f t="shared" si="18"/>
        <v>74</v>
      </c>
      <c r="F26" s="16">
        <f t="shared" si="18"/>
        <v>141</v>
      </c>
      <c r="G26" s="16">
        <f t="shared" si="18"/>
        <v>272</v>
      </c>
      <c r="H26" s="16">
        <f t="shared" si="18"/>
        <v>31</v>
      </c>
      <c r="I26" s="16">
        <f t="shared" si="18"/>
        <v>47</v>
      </c>
      <c r="J26" s="16">
        <f t="shared" si="18"/>
        <v>396</v>
      </c>
      <c r="K26" s="16">
        <f t="shared" si="18"/>
        <v>470</v>
      </c>
      <c r="L26" s="16">
        <f t="shared" si="18"/>
        <v>749</v>
      </c>
      <c r="M26" s="16">
        <f t="shared" si="18"/>
        <v>209</v>
      </c>
      <c r="N26" s="16">
        <f t="shared" si="18"/>
        <v>175</v>
      </c>
      <c r="O26" s="16">
        <f t="shared" si="18"/>
        <v>294</v>
      </c>
      <c r="P26" s="16"/>
      <c r="Q26" s="16">
        <f t="shared" si="18"/>
        <v>3</v>
      </c>
      <c r="R26" s="16">
        <f t="shared" si="16"/>
        <v>18</v>
      </c>
      <c r="S26" s="16">
        <f t="shared" ref="S26:Y26" si="22">S6+S16</f>
        <v>21</v>
      </c>
      <c r="T26" s="16">
        <f t="shared" si="22"/>
        <v>0</v>
      </c>
      <c r="U26" s="16">
        <f t="shared" si="22"/>
        <v>0</v>
      </c>
      <c r="V26" s="16">
        <f t="shared" si="22"/>
        <v>39</v>
      </c>
      <c r="W26" s="16">
        <f t="shared" si="22"/>
        <v>11</v>
      </c>
      <c r="X26" s="16">
        <f t="shared" si="22"/>
        <v>4</v>
      </c>
      <c r="Y26" s="16">
        <f t="shared" si="22"/>
        <v>0</v>
      </c>
    </row>
    <row r="27" spans="1:25" ht="14.25" thickBot="1" x14ac:dyDescent="0.2">
      <c r="A27" s="1" t="s">
        <v>51</v>
      </c>
      <c r="B27" s="16">
        <f t="shared" si="18"/>
        <v>1042</v>
      </c>
      <c r="C27" s="16"/>
      <c r="D27" s="16"/>
      <c r="E27" s="16">
        <f t="shared" si="18"/>
        <v>76</v>
      </c>
      <c r="F27" s="16">
        <f t="shared" si="18"/>
        <v>440</v>
      </c>
      <c r="G27" s="16">
        <f t="shared" si="18"/>
        <v>607</v>
      </c>
      <c r="H27" s="16">
        <f t="shared" si="18"/>
        <v>32</v>
      </c>
      <c r="I27" s="16">
        <f t="shared" si="18"/>
        <v>44</v>
      </c>
      <c r="J27" s="16">
        <f t="shared" si="18"/>
        <v>659</v>
      </c>
      <c r="K27" s="16">
        <f t="shared" si="18"/>
        <v>890</v>
      </c>
      <c r="L27" s="16">
        <f t="shared" si="18"/>
        <v>1496</v>
      </c>
      <c r="M27" s="16">
        <f t="shared" si="18"/>
        <v>133</v>
      </c>
      <c r="N27" s="16">
        <f t="shared" si="18"/>
        <v>128</v>
      </c>
      <c r="O27" s="16">
        <f t="shared" si="18"/>
        <v>218</v>
      </c>
      <c r="P27" s="16"/>
      <c r="Q27" s="16">
        <f t="shared" si="18"/>
        <v>5</v>
      </c>
      <c r="R27" s="16">
        <f t="shared" si="16"/>
        <v>0</v>
      </c>
      <c r="S27" s="16">
        <f t="shared" ref="S27:Y27" si="23">S7+S17</f>
        <v>0</v>
      </c>
      <c r="T27" s="16">
        <f t="shared" si="23"/>
        <v>0</v>
      </c>
      <c r="U27" s="16">
        <f t="shared" si="23"/>
        <v>0</v>
      </c>
      <c r="V27" s="16">
        <f t="shared" si="23"/>
        <v>193</v>
      </c>
      <c r="W27" s="16">
        <f t="shared" si="23"/>
        <v>143</v>
      </c>
      <c r="X27" s="16">
        <f t="shared" si="23"/>
        <v>1</v>
      </c>
      <c r="Y27" s="16">
        <f t="shared" si="23"/>
        <v>0</v>
      </c>
    </row>
    <row r="28" spans="1:25" ht="14.25" thickBot="1" x14ac:dyDescent="0.2">
      <c r="A28" s="1" t="s">
        <v>52</v>
      </c>
      <c r="B28" s="16">
        <f t="shared" si="18"/>
        <v>398</v>
      </c>
      <c r="C28" s="16"/>
      <c r="D28" s="16"/>
      <c r="E28" s="16">
        <f t="shared" si="18"/>
        <v>50</v>
      </c>
      <c r="F28" s="16">
        <f t="shared" si="18"/>
        <v>306</v>
      </c>
      <c r="G28" s="16">
        <f t="shared" si="18"/>
        <v>140</v>
      </c>
      <c r="H28" s="16">
        <f t="shared" si="18"/>
        <v>42</v>
      </c>
      <c r="I28" s="16">
        <f t="shared" si="18"/>
        <v>14</v>
      </c>
      <c r="J28" s="16">
        <f t="shared" si="18"/>
        <v>1786</v>
      </c>
      <c r="K28" s="16">
        <f t="shared" si="18"/>
        <v>679</v>
      </c>
      <c r="L28" s="16">
        <f t="shared" si="18"/>
        <v>2422</v>
      </c>
      <c r="M28" s="16">
        <f t="shared" si="18"/>
        <v>202</v>
      </c>
      <c r="N28" s="16">
        <f t="shared" si="18"/>
        <v>66</v>
      </c>
      <c r="O28" s="16">
        <f t="shared" si="18"/>
        <v>291</v>
      </c>
      <c r="P28" s="16"/>
      <c r="Q28" s="16">
        <f t="shared" si="18"/>
        <v>21</v>
      </c>
      <c r="R28" s="16">
        <f t="shared" si="16"/>
        <v>9</v>
      </c>
      <c r="S28" s="16">
        <f t="shared" ref="S28:Y28" si="24">S8+S18</f>
        <v>21</v>
      </c>
      <c r="T28" s="16">
        <f t="shared" si="24"/>
        <v>0</v>
      </c>
      <c r="U28" s="16">
        <f t="shared" si="24"/>
        <v>0</v>
      </c>
      <c r="V28" s="16">
        <f t="shared" si="24"/>
        <v>50</v>
      </c>
      <c r="W28" s="16">
        <f t="shared" si="24"/>
        <v>14</v>
      </c>
      <c r="X28" s="16">
        <f t="shared" si="24"/>
        <v>3</v>
      </c>
      <c r="Y28" s="16">
        <f t="shared" si="24"/>
        <v>0</v>
      </c>
    </row>
    <row r="29" spans="1:25" ht="14.25" thickBot="1" x14ac:dyDescent="0.2">
      <c r="A29" s="3" t="s">
        <v>0</v>
      </c>
      <c r="B29" s="4">
        <f t="shared" ref="B29" si="25">SUM(B22:B28)</f>
        <v>3443</v>
      </c>
      <c r="C29" s="4"/>
      <c r="D29" s="4"/>
      <c r="E29" s="4">
        <f t="shared" ref="E29" si="26">SUM(E22:E28)</f>
        <v>1586</v>
      </c>
      <c r="F29" s="4">
        <f t="shared" ref="F29" si="27">SUM(F22:F28)</f>
        <v>1849</v>
      </c>
      <c r="G29" s="4">
        <f t="shared" ref="G29" si="28">SUM(G22:G28)</f>
        <v>1699</v>
      </c>
      <c r="H29" s="4">
        <f t="shared" ref="H29" si="29">SUM(H22:H28)</f>
        <v>970</v>
      </c>
      <c r="I29" s="4">
        <f t="shared" ref="I29" si="30">SUM(I22:I28)</f>
        <v>660</v>
      </c>
      <c r="J29" s="4">
        <f t="shared" ref="J29" si="31">SUM(J22:J28)</f>
        <v>7724</v>
      </c>
      <c r="K29" s="4">
        <f t="shared" ref="K29" si="32">SUM(K22:K28)</f>
        <v>4963</v>
      </c>
      <c r="L29" s="4">
        <f t="shared" ref="L29" si="33">SUM(L22:L28)</f>
        <v>5553</v>
      </c>
      <c r="M29" s="4">
        <f t="shared" ref="M29" si="34">SUM(M22:M28)</f>
        <v>5214</v>
      </c>
      <c r="N29" s="4">
        <f t="shared" ref="N29" si="35">SUM(N22:N28)</f>
        <v>2925</v>
      </c>
      <c r="O29" s="4">
        <f t="shared" ref="O29" si="36">SUM(O22:O28)</f>
        <v>1458</v>
      </c>
      <c r="P29" s="4"/>
      <c r="Q29" s="4">
        <f>SUM(Q22:Q28)</f>
        <v>46</v>
      </c>
      <c r="R29" s="4">
        <f>SUM(R22:R28)</f>
        <v>175</v>
      </c>
      <c r="S29" s="4">
        <f t="shared" ref="S29:Y29" si="37">SUM(S22:S28)</f>
        <v>218</v>
      </c>
      <c r="T29" s="4">
        <f t="shared" si="37"/>
        <v>20</v>
      </c>
      <c r="U29" s="4">
        <f t="shared" si="37"/>
        <v>0</v>
      </c>
      <c r="V29" s="4">
        <f t="shared" si="37"/>
        <v>544</v>
      </c>
      <c r="W29" s="4">
        <f t="shared" si="37"/>
        <v>312</v>
      </c>
      <c r="X29" s="4">
        <f t="shared" si="37"/>
        <v>220</v>
      </c>
      <c r="Y29" s="4">
        <f t="shared" si="37"/>
        <v>129</v>
      </c>
    </row>
    <row r="31" spans="1:25" ht="27" x14ac:dyDescent="0.15">
      <c r="A31" s="27" t="s">
        <v>65</v>
      </c>
      <c r="B31" s="19" t="s">
        <v>66</v>
      </c>
      <c r="C31" s="20" t="s">
        <v>58</v>
      </c>
      <c r="D31" s="20" t="s">
        <v>59</v>
      </c>
      <c r="E31" s="20" t="s">
        <v>60</v>
      </c>
      <c r="F31" s="20" t="s">
        <v>61</v>
      </c>
      <c r="G31" s="20" t="s">
        <v>62</v>
      </c>
      <c r="H31" s="20" t="s">
        <v>56</v>
      </c>
      <c r="I31" s="20" t="s">
        <v>57</v>
      </c>
      <c r="J31" s="78" t="s">
        <v>130</v>
      </c>
      <c r="K31" s="19" t="s">
        <v>63</v>
      </c>
      <c r="L31" s="19" t="s">
        <v>64</v>
      </c>
    </row>
    <row r="32" spans="1:25" ht="14.25" thickBot="1" x14ac:dyDescent="0.2">
      <c r="A32" s="17">
        <v>1</v>
      </c>
      <c r="B32" s="23" t="str">
        <f>TEXT(B22,"#,##0")&amp;"/"&amp;TEXT(E22, "#,##0")</f>
        <v>1,184/1,092</v>
      </c>
      <c r="C32" s="22" t="str">
        <f>TEXT(F22,"#,##0")&amp;"/"&amp;TEXT(H22, "#,##0")</f>
        <v>679/661</v>
      </c>
      <c r="D32" s="22" t="str">
        <f>TEXT(G22,"#,##0")&amp;"/"&amp;TEXT(I22, "#,##0")</f>
        <v>525/449</v>
      </c>
      <c r="E32" s="22" t="str">
        <f>TEXT(J22,"#,##0")&amp;"/"&amp;TEXT(M22, "#,##0")</f>
        <v>2,477/2,445</v>
      </c>
      <c r="F32" s="22" t="str">
        <f>TEXT(K22,"#,##0")&amp;"/"&amp;TEXT(N22, "#,##0")</f>
        <v>2,478/2,251</v>
      </c>
      <c r="G32" s="22" t="str">
        <f>TEXT(L22,"#,##0")&amp;"/"&amp;TEXT(O22, "#,##0")</f>
        <v>0/0</v>
      </c>
      <c r="H32" s="22">
        <f t="shared" ref="H32:I32" si="38">Q22</f>
        <v>9</v>
      </c>
      <c r="I32" s="22">
        <f t="shared" si="38"/>
        <v>76</v>
      </c>
      <c r="J32" s="22">
        <f>T22</f>
        <v>17</v>
      </c>
      <c r="K32" s="22" t="str">
        <f>TEXT(B2,"#,##0")&amp;"/"&amp;TEXT(E2, "#,##0")</f>
        <v>877/831</v>
      </c>
      <c r="L32" s="25" t="str">
        <f>TEXT(B12,"#,##0")&amp;"/"&amp;TEXT(E12, "#,##0")</f>
        <v>307/261</v>
      </c>
    </row>
    <row r="33" spans="1:12" ht="14.25" thickBot="1" x14ac:dyDescent="0.2">
      <c r="A33" s="18" t="s">
        <v>47</v>
      </c>
      <c r="B33" s="23" t="str">
        <f t="shared" ref="B33:B38" si="39">TEXT(B23,"#,##0")&amp;"/"&amp;TEXT(E23, "#,##0")</f>
        <v>152/112</v>
      </c>
      <c r="C33" s="22" t="str">
        <f t="shared" ref="C33:D33" si="40">TEXT(F23,"#,##0")&amp;"/"&amp;TEXT(H23, "#,##0")</f>
        <v>118/85</v>
      </c>
      <c r="D33" s="22" t="str">
        <f t="shared" si="40"/>
        <v>40/33</v>
      </c>
      <c r="E33" s="22" t="str">
        <f t="shared" ref="E33:G33" si="41">TEXT(J23,"#,##0")&amp;"/"&amp;TEXT(M23, "#,##0")</f>
        <v>1,259/1,186</v>
      </c>
      <c r="F33" s="22" t="str">
        <f t="shared" si="41"/>
        <v>84/77</v>
      </c>
      <c r="G33" s="22" t="str">
        <f t="shared" si="41"/>
        <v>226/131</v>
      </c>
      <c r="H33" s="22">
        <f t="shared" ref="H33:H38" si="42">Q23</f>
        <v>0</v>
      </c>
      <c r="I33" s="22">
        <f t="shared" ref="I33:I38" si="43">R23</f>
        <v>20</v>
      </c>
      <c r="J33" s="22">
        <f t="shared" ref="J33:J38" si="44">T23</f>
        <v>3</v>
      </c>
      <c r="K33" s="22" t="str">
        <f t="shared" ref="K33:K38" si="45">TEXT(B3,"#,##0")&amp;"/"&amp;TEXT(E3, "#,##0")</f>
        <v>101/85</v>
      </c>
      <c r="L33" s="25" t="str">
        <f t="shared" ref="L33:L38" si="46">TEXT(B13,"#,##0")&amp;"/"&amp;TEXT(E13, "#,##0")</f>
        <v>51/27</v>
      </c>
    </row>
    <row r="34" spans="1:12" ht="14.25" thickBot="1" x14ac:dyDescent="0.2">
      <c r="A34" s="18" t="s">
        <v>48</v>
      </c>
      <c r="B34" s="23" t="str">
        <f t="shared" si="39"/>
        <v>164/117</v>
      </c>
      <c r="C34" s="22" t="str">
        <f t="shared" ref="C34:D34" si="47">TEXT(F24,"#,##0")&amp;"/"&amp;TEXT(H24, "#,##0")</f>
        <v>106/78</v>
      </c>
      <c r="D34" s="22" t="str">
        <f t="shared" si="47"/>
        <v>66/45</v>
      </c>
      <c r="E34" s="22" t="str">
        <f t="shared" ref="E34:G34" si="48">TEXT(J24,"#,##0")&amp;"/"&amp;TEXT(M24, "#,##0")</f>
        <v>804/724</v>
      </c>
      <c r="F34" s="22" t="str">
        <f t="shared" si="48"/>
        <v>218/140</v>
      </c>
      <c r="G34" s="22" t="str">
        <f t="shared" si="48"/>
        <v>398/323</v>
      </c>
      <c r="H34" s="22">
        <f t="shared" si="42"/>
        <v>3</v>
      </c>
      <c r="I34" s="22">
        <f t="shared" si="43"/>
        <v>33</v>
      </c>
      <c r="J34" s="22">
        <f t="shared" si="44"/>
        <v>0</v>
      </c>
      <c r="K34" s="22" t="str">
        <f t="shared" si="45"/>
        <v>112/86</v>
      </c>
      <c r="L34" s="25" t="str">
        <f t="shared" si="46"/>
        <v>52/31</v>
      </c>
    </row>
    <row r="35" spans="1:12" ht="14.25" thickBot="1" x14ac:dyDescent="0.2">
      <c r="A35" s="18" t="s">
        <v>49</v>
      </c>
      <c r="B35" s="23" t="str">
        <f t="shared" si="39"/>
        <v>97/65</v>
      </c>
      <c r="C35" s="22" t="str">
        <f t="shared" ref="C35:D35" si="49">TEXT(F25,"#,##0")&amp;"/"&amp;TEXT(H25, "#,##0")</f>
        <v>59/41</v>
      </c>
      <c r="D35" s="22" t="str">
        <f t="shared" si="49"/>
        <v>49/28</v>
      </c>
      <c r="E35" s="22" t="str">
        <f t="shared" ref="E35:G35" si="50">TEXT(J25,"#,##0")&amp;"/"&amp;TEXT(M25, "#,##0")</f>
        <v>343/315</v>
      </c>
      <c r="F35" s="22" t="str">
        <f t="shared" si="50"/>
        <v>144/88</v>
      </c>
      <c r="G35" s="22" t="str">
        <f t="shared" si="50"/>
        <v>262/201</v>
      </c>
      <c r="H35" s="22">
        <f t="shared" si="42"/>
        <v>5</v>
      </c>
      <c r="I35" s="22">
        <f t="shared" si="43"/>
        <v>19</v>
      </c>
      <c r="J35" s="22">
        <f t="shared" si="44"/>
        <v>0</v>
      </c>
      <c r="K35" s="22" t="str">
        <f t="shared" si="45"/>
        <v>64/48</v>
      </c>
      <c r="L35" s="25" t="str">
        <f t="shared" si="46"/>
        <v>33/17</v>
      </c>
    </row>
    <row r="36" spans="1:12" ht="14.25" thickBot="1" x14ac:dyDescent="0.2">
      <c r="A36" s="18" t="s">
        <v>50</v>
      </c>
      <c r="B36" s="23" t="str">
        <f t="shared" si="39"/>
        <v>406/74</v>
      </c>
      <c r="C36" s="22" t="str">
        <f t="shared" ref="C36:D36" si="51">TEXT(F26,"#,##0")&amp;"/"&amp;TEXT(H26, "#,##0")</f>
        <v>141/31</v>
      </c>
      <c r="D36" s="22" t="str">
        <f t="shared" si="51"/>
        <v>272/47</v>
      </c>
      <c r="E36" s="22" t="str">
        <f t="shared" ref="E36:G36" si="52">TEXT(J26,"#,##0")&amp;"/"&amp;TEXT(M26, "#,##0")</f>
        <v>396/209</v>
      </c>
      <c r="F36" s="22" t="str">
        <f t="shared" si="52"/>
        <v>470/175</v>
      </c>
      <c r="G36" s="22" t="str">
        <f t="shared" si="52"/>
        <v>749/294</v>
      </c>
      <c r="H36" s="22">
        <f t="shared" si="42"/>
        <v>3</v>
      </c>
      <c r="I36" s="22">
        <f t="shared" si="43"/>
        <v>18</v>
      </c>
      <c r="J36" s="22">
        <f t="shared" si="44"/>
        <v>0</v>
      </c>
      <c r="K36" s="22" t="str">
        <f t="shared" si="45"/>
        <v>320/65</v>
      </c>
      <c r="L36" s="25" t="str">
        <f t="shared" si="46"/>
        <v>86/9</v>
      </c>
    </row>
    <row r="37" spans="1:12" ht="14.25" thickBot="1" x14ac:dyDescent="0.2">
      <c r="A37" s="18" t="s">
        <v>51</v>
      </c>
      <c r="B37" s="23" t="str">
        <f t="shared" si="39"/>
        <v>1,042/76</v>
      </c>
      <c r="C37" s="22" t="str">
        <f t="shared" ref="C37:D37" si="53">TEXT(F27,"#,##0")&amp;"/"&amp;TEXT(H27, "#,##0")</f>
        <v>440/32</v>
      </c>
      <c r="D37" s="22" t="str">
        <f t="shared" si="53"/>
        <v>607/44</v>
      </c>
      <c r="E37" s="22" t="str">
        <f t="shared" ref="E37:G37" si="54">TEXT(J27,"#,##0")&amp;"/"&amp;TEXT(M27, "#,##0")</f>
        <v>659/133</v>
      </c>
      <c r="F37" s="22" t="str">
        <f t="shared" si="54"/>
        <v>890/128</v>
      </c>
      <c r="G37" s="22" t="str">
        <f t="shared" si="54"/>
        <v>1,496/218</v>
      </c>
      <c r="H37" s="22">
        <f t="shared" si="42"/>
        <v>5</v>
      </c>
      <c r="I37" s="22">
        <f t="shared" si="43"/>
        <v>0</v>
      </c>
      <c r="J37" s="22">
        <f t="shared" si="44"/>
        <v>0</v>
      </c>
      <c r="K37" s="22" t="str">
        <f t="shared" si="45"/>
        <v>619/75</v>
      </c>
      <c r="L37" s="25" t="str">
        <f t="shared" si="46"/>
        <v>423/1</v>
      </c>
    </row>
    <row r="38" spans="1:12" ht="14.25" thickBot="1" x14ac:dyDescent="0.2">
      <c r="A38" s="18" t="s">
        <v>52</v>
      </c>
      <c r="B38" s="23" t="str">
        <f t="shared" si="39"/>
        <v>398/50</v>
      </c>
      <c r="C38" s="22" t="str">
        <f t="shared" ref="C38:D38" si="55">TEXT(F28,"#,##0")&amp;"/"&amp;TEXT(H28, "#,##0")</f>
        <v>306/42</v>
      </c>
      <c r="D38" s="22" t="str">
        <f t="shared" si="55"/>
        <v>140/14</v>
      </c>
      <c r="E38" s="22" t="str">
        <f t="shared" ref="E38:G38" si="56">TEXT(J28,"#,##0")&amp;"/"&amp;TEXT(M28, "#,##0")</f>
        <v>1,786/202</v>
      </c>
      <c r="F38" s="22" t="str">
        <f t="shared" si="56"/>
        <v>679/66</v>
      </c>
      <c r="G38" s="22" t="str">
        <f t="shared" si="56"/>
        <v>2,422/291</v>
      </c>
      <c r="H38" s="22">
        <f t="shared" si="42"/>
        <v>21</v>
      </c>
      <c r="I38" s="22">
        <f t="shared" si="43"/>
        <v>9</v>
      </c>
      <c r="J38" s="22">
        <f t="shared" si="44"/>
        <v>0</v>
      </c>
      <c r="K38" s="22" t="str">
        <f t="shared" si="45"/>
        <v>231/45</v>
      </c>
      <c r="L38" s="25" t="str">
        <f t="shared" si="46"/>
        <v>167/5</v>
      </c>
    </row>
    <row r="39" spans="1:12" ht="14.25" thickBot="1" x14ac:dyDescent="0.2">
      <c r="A39" s="28" t="s">
        <v>0</v>
      </c>
      <c r="B39" s="79" t="str">
        <f t="shared" ref="B39" si="57">TEXT(B29,"#,##0")&amp;"/"&amp;TEXT(E29, "#,##0")</f>
        <v>3,443/1,586</v>
      </c>
      <c r="C39" s="80" t="str">
        <f t="shared" ref="C39" si="58">TEXT(F29,"#,##0")&amp;"/"&amp;TEXT(H29, "#,##0")</f>
        <v>1,849/970</v>
      </c>
      <c r="D39" s="80" t="str">
        <f t="shared" ref="D39" si="59">TEXT(G29,"#,##0")&amp;"/"&amp;TEXT(I29, "#,##0")</f>
        <v>1,699/660</v>
      </c>
      <c r="E39" s="80" t="str">
        <f t="shared" ref="E39" si="60">TEXT(J29,"#,##0")&amp;"/"&amp;TEXT(M29, "#,##0")</f>
        <v>7,724/5,214</v>
      </c>
      <c r="F39" s="80" t="str">
        <f t="shared" ref="F39" si="61">TEXT(K29,"#,##0")&amp;"/"&amp;TEXT(N29, "#,##0")</f>
        <v>4,963/2,925</v>
      </c>
      <c r="G39" s="80" t="str">
        <f t="shared" ref="G39" si="62">TEXT(L29,"#,##0")&amp;"/"&amp;TEXT(O29, "#,##0")</f>
        <v>5,553/1,458</v>
      </c>
      <c r="H39" s="80">
        <f t="shared" ref="H39" si="63">Q29</f>
        <v>46</v>
      </c>
      <c r="I39" s="80">
        <f t="shared" ref="I39" si="64">R29</f>
        <v>175</v>
      </c>
      <c r="J39" s="80">
        <f t="shared" ref="J39" si="65">T29</f>
        <v>20</v>
      </c>
      <c r="K39" s="80" t="str">
        <f t="shared" ref="K39" si="66">TEXT(B9,"#,##0")&amp;"/"&amp;TEXT(E9, "#,##0")</f>
        <v>2,324/1,235</v>
      </c>
      <c r="L39" s="81" t="str">
        <f t="shared" ref="L39" si="67">TEXT(B19,"#,##0")&amp;"/"&amp;TEXT(E19, "#,##0")</f>
        <v>1,119/351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K53"/>
  <sheetViews>
    <sheetView workbookViewId="0">
      <selection activeCell="G9" sqref="G9"/>
    </sheetView>
  </sheetViews>
  <sheetFormatPr defaultRowHeight="13.5" x14ac:dyDescent="0.15"/>
  <cols>
    <col min="1" max="1" width="11.375" customWidth="1"/>
    <col min="2" max="2" width="12.625" customWidth="1"/>
    <col min="3" max="3" width="14.75" customWidth="1"/>
    <col min="4" max="4" width="14.625" customWidth="1"/>
    <col min="5" max="5" width="13" customWidth="1"/>
    <col min="6" max="6" width="10.625" customWidth="1"/>
    <col min="7" max="7" width="11.125" customWidth="1"/>
    <col min="9" max="9" width="10.75" customWidth="1"/>
  </cols>
  <sheetData>
    <row r="1" spans="1:11" x14ac:dyDescent="0.15">
      <c r="A1" t="s">
        <v>36</v>
      </c>
      <c r="B1" t="s">
        <v>13</v>
      </c>
      <c r="C1" t="s">
        <v>37</v>
      </c>
      <c r="E1" t="s">
        <v>38</v>
      </c>
      <c r="F1" t="s">
        <v>13</v>
      </c>
      <c r="G1" t="s">
        <v>37</v>
      </c>
      <c r="I1" t="s">
        <v>39</v>
      </c>
      <c r="J1" t="s">
        <v>13</v>
      </c>
      <c r="K1" t="s">
        <v>37</v>
      </c>
    </row>
    <row r="2" spans="1:11" x14ac:dyDescent="0.15">
      <c r="A2" s="8">
        <v>1</v>
      </c>
      <c r="B2" s="10">
        <f>same!B14</f>
        <v>993</v>
      </c>
      <c r="C2" s="10">
        <f>same!E14</f>
        <v>822</v>
      </c>
      <c r="E2" s="8">
        <v>1</v>
      </c>
      <c r="F2" s="10">
        <f>'share-same'!B14</f>
        <v>877</v>
      </c>
      <c r="G2" s="10">
        <f>'share-same'!E14</f>
        <v>831</v>
      </c>
      <c r="I2" s="8">
        <v>1</v>
      </c>
      <c r="J2" s="10">
        <f>'share-diff'!B14</f>
        <v>307</v>
      </c>
      <c r="K2" s="10">
        <f>'share-diff'!E14</f>
        <v>261</v>
      </c>
    </row>
    <row r="3" spans="1:11" x14ac:dyDescent="0.15">
      <c r="A3" s="8">
        <v>0.9</v>
      </c>
      <c r="B3" s="10">
        <f>same!B34</f>
        <v>133</v>
      </c>
      <c r="C3" s="10">
        <f>same!E34</f>
        <v>88</v>
      </c>
      <c r="E3" s="8">
        <v>0.9</v>
      </c>
      <c r="F3" s="10">
        <f>'share-same'!B34</f>
        <v>101</v>
      </c>
      <c r="G3" s="10">
        <f>'share-same'!E34</f>
        <v>85</v>
      </c>
      <c r="I3" s="8">
        <v>0.9</v>
      </c>
      <c r="J3" s="10">
        <f>'share-diff'!B34</f>
        <v>51</v>
      </c>
      <c r="K3" s="10">
        <f>'share-diff'!E34</f>
        <v>27</v>
      </c>
    </row>
    <row r="4" spans="1:11" x14ac:dyDescent="0.15">
      <c r="A4" s="8">
        <v>0.8</v>
      </c>
      <c r="B4" s="10">
        <f>same!B54</f>
        <v>215</v>
      </c>
      <c r="C4" s="10">
        <f>same!E54</f>
        <v>90</v>
      </c>
      <c r="E4" s="8">
        <v>0.8</v>
      </c>
      <c r="F4" s="10">
        <f>'share-same'!B54</f>
        <v>112</v>
      </c>
      <c r="G4" s="10">
        <f>'share-same'!E54</f>
        <v>86</v>
      </c>
      <c r="I4" s="8">
        <v>0.8</v>
      </c>
      <c r="J4" s="10">
        <f>'share-diff'!B54</f>
        <v>52</v>
      </c>
      <c r="K4" s="10">
        <f>'share-diff'!E54</f>
        <v>31</v>
      </c>
    </row>
    <row r="5" spans="1:11" x14ac:dyDescent="0.15">
      <c r="A5" s="8">
        <v>0.7</v>
      </c>
      <c r="B5" s="10">
        <f>same!B74</f>
        <v>119</v>
      </c>
      <c r="C5" s="10">
        <f>same!E74</f>
        <v>50</v>
      </c>
      <c r="E5" s="8">
        <v>0.7</v>
      </c>
      <c r="F5" s="10">
        <f>'share-same'!B74</f>
        <v>64</v>
      </c>
      <c r="G5" s="10">
        <f>'share-same'!E74</f>
        <v>48</v>
      </c>
      <c r="I5" s="8">
        <v>0.7</v>
      </c>
      <c r="J5" s="10">
        <f>'share-diff'!B74</f>
        <v>33</v>
      </c>
      <c r="K5" s="10">
        <f>'share-diff'!E74</f>
        <v>17</v>
      </c>
    </row>
    <row r="6" spans="1:11" x14ac:dyDescent="0.15">
      <c r="A6" s="8">
        <v>0.6</v>
      </c>
      <c r="B6" s="10">
        <f>same!B94</f>
        <v>440</v>
      </c>
      <c r="C6" s="10">
        <f>same!E94</f>
        <v>69</v>
      </c>
      <c r="E6" s="8">
        <v>0.6</v>
      </c>
      <c r="F6" s="10">
        <f>'share-same'!B94</f>
        <v>320</v>
      </c>
      <c r="G6" s="10">
        <f>'share-same'!E94</f>
        <v>65</v>
      </c>
      <c r="I6" s="8">
        <v>0.6</v>
      </c>
      <c r="J6" s="10">
        <f>'share-diff'!B94</f>
        <v>86</v>
      </c>
      <c r="K6" s="10">
        <f>'share-diff'!E94</f>
        <v>9</v>
      </c>
    </row>
    <row r="7" spans="1:11" x14ac:dyDescent="0.15">
      <c r="A7" s="8">
        <v>0.5</v>
      </c>
      <c r="B7" s="10">
        <f>same!B114</f>
        <v>1293</v>
      </c>
      <c r="C7" s="10">
        <f>same!E114</f>
        <v>76</v>
      </c>
      <c r="E7" s="8">
        <v>0.5</v>
      </c>
      <c r="F7" s="10">
        <f>'share-same'!B114</f>
        <v>619</v>
      </c>
      <c r="G7" s="10">
        <f>'share-same'!E114</f>
        <v>75</v>
      </c>
      <c r="I7" s="8">
        <v>0.5</v>
      </c>
      <c r="J7" s="10">
        <f>'share-diff'!B114</f>
        <v>423</v>
      </c>
      <c r="K7" s="10">
        <f>'share-diff'!E114</f>
        <v>1</v>
      </c>
    </row>
    <row r="8" spans="1:11" x14ac:dyDescent="0.15">
      <c r="A8" s="8">
        <v>0</v>
      </c>
      <c r="B8" s="10">
        <f>same!B134</f>
        <v>974</v>
      </c>
      <c r="C8" s="10">
        <f>same!E134</f>
        <v>44</v>
      </c>
      <c r="E8" s="8">
        <v>0</v>
      </c>
      <c r="F8" s="10">
        <f>'share-same'!B134</f>
        <v>231</v>
      </c>
      <c r="G8" s="10">
        <f>'share-same'!E134</f>
        <v>45</v>
      </c>
      <c r="I8" s="8">
        <v>0</v>
      </c>
      <c r="J8" s="10">
        <f>'share-diff'!B134</f>
        <v>167</v>
      </c>
      <c r="K8" s="10">
        <f>'share-diff'!E134</f>
        <v>5</v>
      </c>
    </row>
    <row r="9" spans="1:11" x14ac:dyDescent="0.15">
      <c r="A9" t="s">
        <v>41</v>
      </c>
      <c r="B9" s="10">
        <f>SUM(B2:B8)</f>
        <v>4167</v>
      </c>
      <c r="C9" s="10">
        <f>SUM(C2:C8)</f>
        <v>1239</v>
      </c>
      <c r="E9" t="s">
        <v>42</v>
      </c>
      <c r="F9" s="10">
        <f>SUM(F2:F8)</f>
        <v>2324</v>
      </c>
      <c r="G9" s="10">
        <f>SUM(G2:G8)</f>
        <v>1235</v>
      </c>
      <c r="I9" t="s">
        <v>41</v>
      </c>
      <c r="J9" s="10">
        <f>SUM(J2:J8)</f>
        <v>1119</v>
      </c>
      <c r="K9" s="10">
        <f>SUM(K2:K8)</f>
        <v>351</v>
      </c>
    </row>
    <row r="13" spans="1:11" ht="15" x14ac:dyDescent="0.25">
      <c r="A13" s="31" t="s">
        <v>34</v>
      </c>
      <c r="B13" s="31" t="s">
        <v>43</v>
      </c>
      <c r="C13" s="31" t="s">
        <v>116</v>
      </c>
      <c r="D13" s="31" t="s">
        <v>117</v>
      </c>
      <c r="E13" s="31" t="s">
        <v>44</v>
      </c>
      <c r="G13" s="32" t="s">
        <v>43</v>
      </c>
      <c r="H13" s="32" t="s">
        <v>44</v>
      </c>
    </row>
    <row r="14" spans="1:11" ht="15" x14ac:dyDescent="0.25">
      <c r="A14" s="30">
        <v>1</v>
      </c>
      <c r="B14" s="33">
        <f>C2/B2</f>
        <v>0.82779456193353473</v>
      </c>
      <c r="C14" s="33">
        <f t="shared" ref="C14:C20" si="0">G2/F2</f>
        <v>0.94754846066134546</v>
      </c>
      <c r="D14" s="33">
        <f t="shared" ref="D14:D20" si="1">K2/J2</f>
        <v>0.85016286644951145</v>
      </c>
      <c r="E14" s="33">
        <f t="shared" ref="E14:E20" si="2">(G2+K2)/(F2+J2)</f>
        <v>0.92229729729729726</v>
      </c>
      <c r="G14" s="34">
        <f>SUM(C$2:C2)/SUM(B$2:B2)</f>
        <v>0.82779456193353473</v>
      </c>
      <c r="H14" s="34">
        <f>(SUM(G$2:G2)+SUM(K$2:K2))/(SUM(F$2:F2)+SUM(J$2:J2))</f>
        <v>0.92229729729729726</v>
      </c>
    </row>
    <row r="15" spans="1:11" ht="30" x14ac:dyDescent="0.25">
      <c r="A15" s="30" t="s">
        <v>69</v>
      </c>
      <c r="B15" s="33">
        <f t="shared" ref="B15:B20" si="3">C3/B3</f>
        <v>0.66165413533834583</v>
      </c>
      <c r="C15" s="33">
        <f t="shared" si="0"/>
        <v>0.84158415841584155</v>
      </c>
      <c r="D15" s="33">
        <f t="shared" si="1"/>
        <v>0.52941176470588236</v>
      </c>
      <c r="E15" s="33">
        <f t="shared" si="2"/>
        <v>0.73684210526315785</v>
      </c>
      <c r="G15" s="34">
        <f>SUM(C$2:C3)/SUM(B$2:B3)</f>
        <v>0.80817051509769089</v>
      </c>
      <c r="H15" s="34">
        <f>(SUM(G$2:G3)+SUM(K$2:K3))/(SUM(F$2:F3)+SUM(J$2:J3))</f>
        <v>0.90119760479041922</v>
      </c>
    </row>
    <row r="16" spans="1:11" ht="30" x14ac:dyDescent="0.25">
      <c r="A16" s="30" t="s">
        <v>70</v>
      </c>
      <c r="B16" s="33">
        <f t="shared" si="3"/>
        <v>0.41860465116279072</v>
      </c>
      <c r="C16" s="33">
        <f t="shared" si="0"/>
        <v>0.7678571428571429</v>
      </c>
      <c r="D16" s="33">
        <f t="shared" si="1"/>
        <v>0.59615384615384615</v>
      </c>
      <c r="E16" s="33">
        <f t="shared" si="2"/>
        <v>0.71341463414634143</v>
      </c>
      <c r="G16" s="34">
        <f>SUM(C$2:C4)/SUM(B$2:B4)</f>
        <v>0.74571215510812827</v>
      </c>
      <c r="H16" s="34">
        <f>(SUM(G$2:G4)+SUM(K$2:K4))/(SUM(F$2:F4)+SUM(J$2:J4))</f>
        <v>0.88066666666666671</v>
      </c>
    </row>
    <row r="17" spans="1:8" ht="30" x14ac:dyDescent="0.25">
      <c r="A17" s="30" t="s">
        <v>71</v>
      </c>
      <c r="B17" s="33">
        <f t="shared" si="3"/>
        <v>0.42016806722689076</v>
      </c>
      <c r="C17" s="33">
        <f t="shared" si="0"/>
        <v>0.75</v>
      </c>
      <c r="D17" s="33">
        <f t="shared" si="1"/>
        <v>0.51515151515151514</v>
      </c>
      <c r="E17" s="33">
        <f t="shared" si="2"/>
        <v>0.67010309278350511</v>
      </c>
      <c r="G17" s="34">
        <f>SUM(C$2:C5)/SUM(B$2:B5)</f>
        <v>0.71917808219178081</v>
      </c>
      <c r="H17" s="34">
        <f>(SUM(G$2:G5)+SUM(K$2:K5))/(SUM(F$2:F5)+SUM(J$2:J5))</f>
        <v>0.86787726988102698</v>
      </c>
    </row>
    <row r="18" spans="1:8" ht="30" x14ac:dyDescent="0.25">
      <c r="A18" s="30" t="s">
        <v>72</v>
      </c>
      <c r="B18" s="33">
        <f t="shared" si="3"/>
        <v>0.15681818181818183</v>
      </c>
      <c r="C18" s="33">
        <f t="shared" si="0"/>
        <v>0.203125</v>
      </c>
      <c r="D18" s="33">
        <f t="shared" si="1"/>
        <v>0.10465116279069768</v>
      </c>
      <c r="E18" s="33">
        <f t="shared" si="2"/>
        <v>0.18226600985221675</v>
      </c>
      <c r="G18" s="34">
        <f>SUM(C$2:C6)/SUM(B$2:B6)</f>
        <v>0.58894736842105266</v>
      </c>
      <c r="H18" s="34">
        <f>(SUM(G$2:G6)+SUM(K$2:K6))/(SUM(F$2:F6)+SUM(J$2:J6))</f>
        <v>0.7289066400399401</v>
      </c>
    </row>
    <row r="19" spans="1:8" ht="30" x14ac:dyDescent="0.25">
      <c r="A19" s="30" t="s">
        <v>73</v>
      </c>
      <c r="B19" s="33">
        <f t="shared" si="3"/>
        <v>5.877803557617943E-2</v>
      </c>
      <c r="C19" s="33">
        <f t="shared" si="0"/>
        <v>0.12116316639741519</v>
      </c>
      <c r="D19" s="33">
        <f t="shared" si="1"/>
        <v>2.3640661938534278E-3</v>
      </c>
      <c r="E19" s="33">
        <f t="shared" si="2"/>
        <v>7.293666026871401E-2</v>
      </c>
      <c r="G19" s="34">
        <f>SUM(C$2:C7)/SUM(B$2:B7)</f>
        <v>0.3742561854055747</v>
      </c>
      <c r="H19" s="34">
        <f>(SUM(G$2:G7)+SUM(K$2:K7))/(SUM(F$2:F7)+SUM(J$2:J7))</f>
        <v>0.50443349753694577</v>
      </c>
    </row>
    <row r="20" spans="1:8" ht="30" x14ac:dyDescent="0.25">
      <c r="A20" s="30" t="s">
        <v>74</v>
      </c>
      <c r="B20" s="33">
        <f t="shared" si="3"/>
        <v>4.5174537987679675E-2</v>
      </c>
      <c r="C20" s="33">
        <f t="shared" si="0"/>
        <v>0.19480519480519481</v>
      </c>
      <c r="D20" s="33">
        <f t="shared" si="1"/>
        <v>2.9940119760479042E-2</v>
      </c>
      <c r="E20" s="33">
        <f t="shared" si="2"/>
        <v>0.12562814070351758</v>
      </c>
      <c r="G20" s="34">
        <f>SUM(C$2:C8)/SUM(B$2:B8)</f>
        <v>0.29733621310295177</v>
      </c>
      <c r="H20" s="34">
        <f>(SUM(G$2:G8)+SUM(K$2:K8))/(SUM(F$2:F8)+SUM(J$2:J8))</f>
        <v>0.46064478652338076</v>
      </c>
    </row>
    <row r="26" spans="1:8" ht="15" x14ac:dyDescent="0.25">
      <c r="A26" s="31"/>
      <c r="B26" s="31"/>
      <c r="C26" s="31"/>
      <c r="D26" s="32" t="s">
        <v>40</v>
      </c>
      <c r="E26" s="32"/>
    </row>
    <row r="27" spans="1:8" ht="15" x14ac:dyDescent="0.25">
      <c r="A27" s="31" t="s">
        <v>34</v>
      </c>
      <c r="B27" s="31" t="s">
        <v>43</v>
      </c>
      <c r="C27" s="31" t="s">
        <v>67</v>
      </c>
      <c r="D27" s="32" t="s">
        <v>43</v>
      </c>
      <c r="E27" s="32" t="s">
        <v>44</v>
      </c>
    </row>
    <row r="28" spans="1:8" ht="15" x14ac:dyDescent="0.25">
      <c r="A28" s="30">
        <v>1</v>
      </c>
      <c r="B28" s="33">
        <f t="shared" ref="B28:B34" si="4">C2/B2</f>
        <v>0.82779456193353473</v>
      </c>
      <c r="C28" s="33">
        <f>G2/F2</f>
        <v>0.94754846066134546</v>
      </c>
      <c r="D28" s="34">
        <f>SUM(C$2:C2)/SUM(B$2:B2)</f>
        <v>0.82779456193353473</v>
      </c>
      <c r="E28" s="34">
        <f>SUM(G$2:G2)/SUM(F$2:F2)</f>
        <v>0.94754846066134546</v>
      </c>
    </row>
    <row r="29" spans="1:8" ht="30" x14ac:dyDescent="0.25">
      <c r="A29" s="30" t="s">
        <v>69</v>
      </c>
      <c r="B29" s="33">
        <f t="shared" si="4"/>
        <v>0.66165413533834583</v>
      </c>
      <c r="C29" s="33">
        <f t="shared" ref="C29:C34" si="5">G3/F3</f>
        <v>0.84158415841584155</v>
      </c>
      <c r="D29" s="34">
        <f>SUM(C$2:C3)/SUM(B$2:B3)</f>
        <v>0.80817051509769089</v>
      </c>
      <c r="E29" s="34">
        <f>SUM(G$2:G3)/SUM(F$2:F3)</f>
        <v>0.93660531697341509</v>
      </c>
    </row>
    <row r="30" spans="1:8" ht="30" x14ac:dyDescent="0.25">
      <c r="A30" s="30" t="s">
        <v>70</v>
      </c>
      <c r="B30" s="33">
        <f t="shared" si="4"/>
        <v>0.41860465116279072</v>
      </c>
      <c r="C30" s="33">
        <f t="shared" si="5"/>
        <v>0.7678571428571429</v>
      </c>
      <c r="D30" s="34">
        <f>SUM(C$2:C4)/SUM(B$2:B4)</f>
        <v>0.74571215510812827</v>
      </c>
      <c r="E30" s="34">
        <f>SUM(G$2:G4)/SUM(F$2:F4)</f>
        <v>0.91926605504587156</v>
      </c>
    </row>
    <row r="31" spans="1:8" ht="30" x14ac:dyDescent="0.25">
      <c r="A31" s="30" t="s">
        <v>71</v>
      </c>
      <c r="B31" s="33">
        <f t="shared" si="4"/>
        <v>0.42016806722689076</v>
      </c>
      <c r="C31" s="33">
        <f t="shared" si="5"/>
        <v>0.75</v>
      </c>
      <c r="D31" s="34">
        <f>SUM(C$2:C5)/SUM(B$2:B5)</f>
        <v>0.71917808219178081</v>
      </c>
      <c r="E31" s="34">
        <f>SUM(G$2:G5)/SUM(F$2:F5)</f>
        <v>0.90987868284228768</v>
      </c>
    </row>
    <row r="32" spans="1:8" ht="30" x14ac:dyDescent="0.25">
      <c r="A32" s="30" t="s">
        <v>72</v>
      </c>
      <c r="B32" s="33">
        <f t="shared" si="4"/>
        <v>0.15681818181818183</v>
      </c>
      <c r="C32" s="33">
        <f t="shared" si="5"/>
        <v>0.203125</v>
      </c>
      <c r="D32" s="34">
        <f>SUM(C$2:C6)/SUM(B$2:B6)</f>
        <v>0.58894736842105266</v>
      </c>
      <c r="E32" s="34">
        <f>SUM(G$2:G6)/SUM(F$2:F6)</f>
        <v>0.75644504748982366</v>
      </c>
    </row>
    <row r="33" spans="1:5" ht="30" x14ac:dyDescent="0.25">
      <c r="A33" s="30" t="s">
        <v>73</v>
      </c>
      <c r="B33" s="33">
        <f t="shared" si="4"/>
        <v>5.877803557617943E-2</v>
      </c>
      <c r="C33" s="33">
        <f t="shared" si="5"/>
        <v>0.12116316639741519</v>
      </c>
      <c r="D33" s="34">
        <f>SUM(C$2:C7)/SUM(B$2:B7)</f>
        <v>0.3742561854055747</v>
      </c>
      <c r="E33" s="34">
        <f>SUM(G$2:G7)/SUM(F$2:F7)</f>
        <v>0.56856187290969895</v>
      </c>
    </row>
    <row r="34" spans="1:5" ht="30" x14ac:dyDescent="0.25">
      <c r="A34" s="30" t="s">
        <v>74</v>
      </c>
      <c r="B34" s="33">
        <f t="shared" si="4"/>
        <v>4.5174537987679675E-2</v>
      </c>
      <c r="C34" s="33">
        <f t="shared" si="5"/>
        <v>0.19480519480519481</v>
      </c>
      <c r="D34" s="34">
        <f>SUM(C$2:C8)/SUM(B$2:B8)</f>
        <v>0.29733621310295177</v>
      </c>
      <c r="E34" s="34">
        <f>SUM(G$2:G8)/SUM(F$2:F8)</f>
        <v>0.53141135972461273</v>
      </c>
    </row>
    <row r="35" spans="1:5" x14ac:dyDescent="0.15">
      <c r="C35" s="9"/>
    </row>
    <row r="46" spans="1:5" ht="15" x14ac:dyDescent="0.25">
      <c r="A46" s="31" t="s">
        <v>35</v>
      </c>
      <c r="B46" s="31" t="s">
        <v>68</v>
      </c>
      <c r="C46" s="32" t="s">
        <v>40</v>
      </c>
    </row>
    <row r="47" spans="1:5" ht="15" x14ac:dyDescent="0.25">
      <c r="A47" s="30">
        <v>1</v>
      </c>
      <c r="B47" s="33">
        <f>K2/J2</f>
        <v>0.85016286644951145</v>
      </c>
      <c r="C47" s="34">
        <f>SUM(K$2:K2)/SUM(J$2:J2)</f>
        <v>0.85016286644951145</v>
      </c>
    </row>
    <row r="48" spans="1:5" ht="30" x14ac:dyDescent="0.25">
      <c r="A48" s="30" t="s">
        <v>69</v>
      </c>
      <c r="B48" s="33">
        <f>K3/J3</f>
        <v>0.52941176470588236</v>
      </c>
      <c r="C48" s="34">
        <f>SUM(K$2:K3)/SUM(J$2:J3)</f>
        <v>0.8044692737430168</v>
      </c>
    </row>
    <row r="49" spans="1:3" ht="30" x14ac:dyDescent="0.25">
      <c r="A49" s="30" t="s">
        <v>70</v>
      </c>
      <c r="B49" s="33">
        <f t="shared" ref="B49:B53" si="6">K4/J4</f>
        <v>0.59615384615384615</v>
      </c>
      <c r="C49" s="34">
        <f>SUM(K$2:K4)/SUM(J$2:J4)</f>
        <v>0.7780487804878049</v>
      </c>
    </row>
    <row r="50" spans="1:3" ht="30" x14ac:dyDescent="0.25">
      <c r="A50" s="30" t="s">
        <v>71</v>
      </c>
      <c r="B50" s="33">
        <f t="shared" si="6"/>
        <v>0.51515151515151514</v>
      </c>
      <c r="C50" s="34">
        <f>SUM(K$2:K5)/SUM(J$2:J5)</f>
        <v>0.75846501128668176</v>
      </c>
    </row>
    <row r="51" spans="1:3" ht="30" x14ac:dyDescent="0.25">
      <c r="A51" s="30" t="s">
        <v>72</v>
      </c>
      <c r="B51" s="33">
        <f t="shared" si="6"/>
        <v>0.10465116279069768</v>
      </c>
      <c r="C51" s="34">
        <f>SUM(K$2:K6)/SUM(J$2:J6)</f>
        <v>0.65217391304347827</v>
      </c>
    </row>
    <row r="52" spans="1:3" ht="30" x14ac:dyDescent="0.25">
      <c r="A52" s="30" t="s">
        <v>73</v>
      </c>
      <c r="B52" s="33">
        <f t="shared" si="6"/>
        <v>2.3640661938534278E-3</v>
      </c>
      <c r="C52" s="34">
        <f>SUM(K$2:K7)/SUM(J$2:J7)</f>
        <v>0.36344537815126049</v>
      </c>
    </row>
    <row r="53" spans="1:3" ht="30" x14ac:dyDescent="0.25">
      <c r="A53" s="30" t="s">
        <v>74</v>
      </c>
      <c r="B53" s="33">
        <f t="shared" si="6"/>
        <v>2.9940119760479042E-2</v>
      </c>
      <c r="C53" s="34">
        <f>SUM(K$2:K8)/SUM(J$2:J8)</f>
        <v>0.31367292225201071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same</vt:lpstr>
      <vt:lpstr>share-same-miss</vt:lpstr>
      <vt:lpstr>share-same-add</vt:lpstr>
      <vt:lpstr>same-compare</vt:lpstr>
      <vt:lpstr>share-same</vt:lpstr>
      <vt:lpstr>share-diff</vt:lpstr>
      <vt:lpstr>share</vt:lpstr>
      <vt:lpstr>share-total</vt:lpstr>
      <vt:lpstr>precision</vt:lpstr>
      <vt:lpstr>enron</vt:lpstr>
      <vt:lpstr>enron-precision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2016-04-15T02:37:11Z</dcterms:modified>
</cp:coreProperties>
</file>