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1605" yWindow="690" windowWidth="4770" windowHeight="5220" tabRatio="686" activeTab="1"/>
  </bookViews>
  <sheets>
    <sheet name="volvalue" sheetId="82" r:id="rId1"/>
    <sheet name="Lonestar" sheetId="5" r:id="rId2"/>
  </sheets>
  <definedNames>
    <definedName name="_800applic">#REF!</definedName>
    <definedName name="_imb8289">#REF!</definedName>
    <definedName name="cngint">#REF!</definedName>
    <definedName name="_xlnm.Print_Area" localSheetId="1">Lonestar!$A$2:$F$42</definedName>
    <definedName name="_xlnm.Print_Area" localSheetId="0">volvalue!$A$3:$K$36</definedName>
    <definedName name="REVAL">#REF!</definedName>
    <definedName name="softball">#REF!</definedName>
    <definedName name="WRITEOFFS">#REF!</definedName>
  </definedNames>
  <calcPr calcId="152511"/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B36" i="5"/>
  <c r="C36" i="5"/>
  <c r="D36" i="5"/>
  <c r="E36" i="5"/>
  <c r="C37" i="5"/>
  <c r="E37" i="5"/>
  <c r="A47" i="5"/>
  <c r="A48" i="5"/>
  <c r="B16" i="82"/>
  <c r="C19" i="82" s="1"/>
  <c r="C16" i="82"/>
  <c r="D19" i="82" s="1"/>
  <c r="E20" i="82" s="1"/>
  <c r="D16" i="82"/>
  <c r="E16" i="82"/>
  <c r="F16" i="82"/>
  <c r="G19" i="82" s="1"/>
  <c r="G16" i="82"/>
  <c r="H19" i="82" s="1"/>
  <c r="H16" i="82"/>
  <c r="I19" i="82" s="1"/>
  <c r="I16" i="82"/>
  <c r="J19" i="82" s="1"/>
  <c r="J20" i="82" s="1"/>
  <c r="J16" i="82"/>
  <c r="K16" i="82"/>
  <c r="E19" i="82"/>
  <c r="F19" i="82"/>
  <c r="F20" i="82" s="1"/>
  <c r="K19" i="82"/>
  <c r="K20" i="82" s="1"/>
  <c r="B27" i="82"/>
  <c r="C27" i="82"/>
  <c r="D30" i="82" s="1"/>
  <c r="D27" i="82"/>
  <c r="E30" i="82" s="1"/>
  <c r="E27" i="82"/>
  <c r="F30" i="82" s="1"/>
  <c r="F27" i="82"/>
  <c r="G30" i="82" s="1"/>
  <c r="G31" i="82" s="1"/>
  <c r="G27" i="82"/>
  <c r="H30" i="82" s="1"/>
  <c r="H27" i="82"/>
  <c r="H38" i="82" s="1"/>
  <c r="I27" i="82"/>
  <c r="J27" i="82"/>
  <c r="K27" i="82"/>
  <c r="C30" i="82"/>
  <c r="J30" i="82"/>
  <c r="J40" i="82" s="1"/>
  <c r="K30" i="82"/>
  <c r="I38" i="82"/>
  <c r="J38" i="82"/>
  <c r="G34" i="82" l="1"/>
  <c r="H31" i="82"/>
  <c r="H40" i="82"/>
  <c r="K38" i="82"/>
  <c r="D31" i="82"/>
  <c r="D34" i="82" s="1"/>
  <c r="G20" i="82"/>
  <c r="D20" i="82"/>
  <c r="I30" i="82"/>
  <c r="I40" i="82" s="1"/>
  <c r="I20" i="82"/>
  <c r="K40" i="82"/>
  <c r="K42" i="82" s="1"/>
  <c r="I31" i="82"/>
  <c r="K31" i="82"/>
  <c r="K34" i="82" s="1"/>
  <c r="E31" i="82"/>
  <c r="E34" i="82" s="1"/>
  <c r="F36" i="5"/>
  <c r="F31" i="82"/>
  <c r="F34" i="82" s="1"/>
  <c r="H20" i="82"/>
  <c r="H34" i="82" s="1"/>
  <c r="I34" i="82" l="1"/>
  <c r="J31" i="82"/>
  <c r="J34" i="82" s="1"/>
  <c r="D48" i="5"/>
  <c r="D49" i="5" s="1"/>
  <c r="F42" i="5"/>
</calcChain>
</file>

<file path=xl/sharedStrings.xml><?xml version="1.0" encoding="utf-8"?>
<sst xmlns="http://schemas.openxmlformats.org/spreadsheetml/2006/main" count="26" uniqueCount="24">
  <si>
    <t>Northwest</t>
  </si>
  <si>
    <t>Oasis</t>
  </si>
  <si>
    <t>Day</t>
  </si>
  <si>
    <t>Ward Del</t>
  </si>
  <si>
    <t>Pecos Del</t>
  </si>
  <si>
    <t>Measured</t>
  </si>
  <si>
    <t>Scheduled</t>
  </si>
  <si>
    <t>Red Cedar</t>
  </si>
  <si>
    <t>Williams</t>
  </si>
  <si>
    <t>Lonestar</t>
  </si>
  <si>
    <t>SoCal</t>
  </si>
  <si>
    <t>Operator</t>
  </si>
  <si>
    <t>Mojave Pipeline</t>
  </si>
  <si>
    <t>PG&amp;E Topock</t>
  </si>
  <si>
    <t>Panhandle Eastern</t>
  </si>
  <si>
    <t>CBS Dollars</t>
  </si>
  <si>
    <t>VOLUMETRIC IMBALANCES</t>
  </si>
  <si>
    <t>El Paso - Window Rock</t>
  </si>
  <si>
    <t>El Paso - Blanco</t>
  </si>
  <si>
    <t>Amoco-Florida Plant</t>
  </si>
  <si>
    <t>NGPL - Winkler</t>
  </si>
  <si>
    <t>NGPL - Gray</t>
  </si>
  <si>
    <t>TW average index</t>
  </si>
  <si>
    <t>TW San Juan Blanco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</si>
</sst>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&quot;$&quot;#,##0_);\(&quot;$&quot;#,##0\)"/>
    <numFmt numFmtId="177" formatCode="&quot;$&quot;#,##0.00_);\(&quot;$&quot;#,##0.00\)"/>
    <numFmt numFmtId="178" formatCode="_(&quot;$&quot;* #,##0.00_);_(&quot;$&quot;* \(#,##0.00\);_(&quot;$&quot;* &quot;-&quot;??_);_(@_)"/>
    <numFmt numFmtId="179" formatCode="_(* #,##0.00_);_(* \(#,##0.00\);_(* &quot;-&quot;??_);_(@_)"/>
    <numFmt numFmtId="180" formatCode="_(* #,##0_);_(* \(#,##0\);_(* &quot;-&quot;??_);_(@_)"/>
    <numFmt numFmtId="181" formatCode="_(* #,##0.000_);_(* \(#,##0.0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color indexed="10"/>
      <name val="Arial"/>
      <family val="2"/>
    </font>
    <font>
      <u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7"/>
        <bgColor indexed="17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9" fontId="1" fillId="0" borderId="0" applyFont="0" applyFill="0" applyBorder="0" applyAlignment="0" applyProtection="0"/>
    <xf numFmtId="178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80" fontId="2" fillId="0" borderId="0" xfId="1" applyNumberFormat="1" applyFont="1" applyAlignment="1"/>
    <xf numFmtId="180" fontId="5" fillId="0" borderId="0" xfId="1" applyNumberFormat="1" applyFont="1"/>
    <xf numFmtId="177" fontId="5" fillId="0" borderId="0" xfId="0" applyNumberFormat="1" applyFont="1"/>
    <xf numFmtId="180" fontId="2" fillId="0" borderId="0" xfId="1" applyNumberFormat="1" applyFont="1"/>
    <xf numFmtId="180" fontId="2" fillId="0" borderId="0" xfId="0" applyNumberFormat="1" applyFont="1"/>
    <xf numFmtId="0" fontId="5" fillId="0" borderId="0" xfId="0" applyFont="1"/>
    <xf numFmtId="17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80" fontId="3" fillId="0" borderId="0" xfId="1" applyNumberFormat="1" applyFont="1" applyAlignment="1">
      <alignment horizontal="right"/>
    </xf>
    <xf numFmtId="0" fontId="2" fillId="0" borderId="0" xfId="0" applyNumberFormat="1" applyFont="1" applyAlignment="1">
      <alignment horizontal="center"/>
    </xf>
    <xf numFmtId="180" fontId="2" fillId="0" borderId="1" xfId="1" applyNumberFormat="1" applyFont="1" applyBorder="1" applyAlignment="1"/>
    <xf numFmtId="180" fontId="2" fillId="0" borderId="0" xfId="1" applyNumberFormat="1" applyFont="1" applyBorder="1" applyAlignment="1"/>
    <xf numFmtId="0" fontId="5" fillId="0" borderId="0" xfId="0" applyNumberFormat="1" applyFont="1"/>
    <xf numFmtId="179" fontId="2" fillId="0" borderId="0" xfId="1" applyNumberFormat="1" applyFont="1"/>
    <xf numFmtId="176" fontId="5" fillId="0" borderId="0" xfId="0" applyNumberFormat="1" applyFont="1"/>
    <xf numFmtId="176" fontId="2" fillId="0" borderId="0" xfId="2" applyNumberFormat="1" applyFont="1"/>
    <xf numFmtId="178" fontId="5" fillId="0" borderId="0" xfId="2" applyFont="1"/>
    <xf numFmtId="180" fontId="2" fillId="0" borderId="0" xfId="1" applyNumberFormat="1" applyFont="1" applyFill="1"/>
    <xf numFmtId="180" fontId="1" fillId="0" borderId="0" xfId="1" applyNumberFormat="1"/>
    <xf numFmtId="14" fontId="6" fillId="0" borderId="0" xfId="0" applyNumberFormat="1" applyFont="1"/>
    <xf numFmtId="14" fontId="2" fillId="0" borderId="0" xfId="0" applyNumberFormat="1" applyFont="1"/>
    <xf numFmtId="180" fontId="2" fillId="0" borderId="0" xfId="1" applyNumberFormat="1" applyFont="1" applyFill="1" applyAlignment="1"/>
    <xf numFmtId="0" fontId="2" fillId="0" borderId="0" xfId="0" applyFont="1" applyBorder="1" applyAlignment="1">
      <alignment horizontal="center"/>
    </xf>
    <xf numFmtId="180" fontId="2" fillId="0" borderId="0" xfId="1" applyNumberFormat="1" applyFont="1" applyBorder="1"/>
    <xf numFmtId="180" fontId="2" fillId="0" borderId="0" xfId="0" applyNumberFormat="1" applyFont="1" applyBorder="1"/>
    <xf numFmtId="0" fontId="2" fillId="0" borderId="0" xfId="0" applyFont="1" applyBorder="1"/>
    <xf numFmtId="176" fontId="5" fillId="0" borderId="0" xfId="1" applyNumberFormat="1" applyFont="1"/>
    <xf numFmtId="0" fontId="5" fillId="0" borderId="0" xfId="0" applyFont="1" applyBorder="1"/>
    <xf numFmtId="180" fontId="5" fillId="0" borderId="0" xfId="1" applyNumberFormat="1" applyFont="1" applyBorder="1"/>
    <xf numFmtId="177" fontId="5" fillId="0" borderId="0" xfId="0" applyNumberFormat="1" applyFont="1" applyBorder="1"/>
    <xf numFmtId="180" fontId="8" fillId="0" borderId="0" xfId="1" applyNumberFormat="1" applyFont="1" applyFill="1"/>
    <xf numFmtId="0" fontId="0" fillId="0" borderId="0" xfId="0" applyBorder="1"/>
    <xf numFmtId="180" fontId="2" fillId="0" borderId="0" xfId="1" applyNumberFormat="1" applyFont="1" applyFill="1" applyBorder="1"/>
    <xf numFmtId="180" fontId="0" fillId="0" borderId="0" xfId="1" applyNumberFormat="1" applyFont="1" applyBorder="1"/>
    <xf numFmtId="176" fontId="5" fillId="0" borderId="0" xfId="0" applyNumberFormat="1" applyFont="1" applyBorder="1"/>
    <xf numFmtId="176" fontId="5" fillId="0" borderId="1" xfId="1" applyNumberFormat="1" applyFont="1" applyBorder="1"/>
    <xf numFmtId="0" fontId="2" fillId="2" borderId="0" xfId="0" applyFont="1" applyFill="1" applyBorder="1"/>
    <xf numFmtId="176" fontId="0" fillId="2" borderId="0" xfId="0" applyNumberFormat="1" applyFill="1" applyBorder="1"/>
    <xf numFmtId="37" fontId="0" fillId="0" borderId="0" xfId="1" applyNumberFormat="1" applyFont="1" applyBorder="1"/>
    <xf numFmtId="176" fontId="2" fillId="0" borderId="0" xfId="0" applyNumberFormat="1" applyFont="1" applyBorder="1" applyAlignment="1">
      <alignment horizontal="center"/>
    </xf>
    <xf numFmtId="0" fontId="3" fillId="0" borderId="0" xfId="0" applyFont="1" applyBorder="1"/>
    <xf numFmtId="17" fontId="3" fillId="0" borderId="0" xfId="1" applyNumberFormat="1" applyFont="1" applyBorder="1" applyAlignment="1">
      <alignment horizontal="center"/>
    </xf>
    <xf numFmtId="17" fontId="3" fillId="0" borderId="0" xfId="0" applyNumberFormat="1" applyFont="1" applyBorder="1" applyAlignment="1">
      <alignment horizontal="center"/>
    </xf>
    <xf numFmtId="17" fontId="3" fillId="0" borderId="0" xfId="0" applyNumberFormat="1" applyFont="1" applyBorder="1"/>
    <xf numFmtId="17" fontId="5" fillId="0" borderId="0" xfId="0" applyNumberFormat="1" applyFont="1" applyBorder="1"/>
    <xf numFmtId="17" fontId="0" fillId="0" borderId="0" xfId="0" applyNumberFormat="1" applyBorder="1"/>
    <xf numFmtId="0" fontId="7" fillId="0" borderId="0" xfId="0" applyFont="1" applyBorder="1"/>
    <xf numFmtId="176" fontId="0" fillId="0" borderId="0" xfId="0" applyNumberFormat="1" applyBorder="1"/>
    <xf numFmtId="17" fontId="3" fillId="0" borderId="0" xfId="0" applyNumberFormat="1" applyFont="1" applyFill="1" applyBorder="1" applyAlignment="1">
      <alignment horizontal="center"/>
    </xf>
    <xf numFmtId="180" fontId="4" fillId="0" borderId="0" xfId="1" applyNumberFormat="1" applyFont="1" applyBorder="1" applyAlignment="1"/>
    <xf numFmtId="180" fontId="4" fillId="0" borderId="0" xfId="1" applyNumberFormat="1" applyFont="1" applyBorder="1"/>
    <xf numFmtId="180" fontId="4" fillId="0" borderId="0" xfId="1" applyNumberFormat="1" applyFont="1" applyBorder="1" applyAlignment="1">
      <alignment horizontal="center"/>
    </xf>
    <xf numFmtId="0" fontId="4" fillId="0" borderId="0" xfId="0" applyFont="1" applyBorder="1"/>
    <xf numFmtId="180" fontId="4" fillId="0" borderId="0" xfId="1" applyNumberFormat="1" applyFont="1" applyBorder="1" applyAlignment="1">
      <alignment horizontal="right"/>
    </xf>
    <xf numFmtId="180" fontId="9" fillId="0" borderId="0" xfId="1" applyNumberFormat="1" applyFont="1" applyBorder="1"/>
    <xf numFmtId="0" fontId="5" fillId="0" borderId="0" xfId="0" applyFont="1" applyFill="1" applyBorder="1"/>
    <xf numFmtId="180" fontId="4" fillId="0" borderId="0" xfId="1" applyNumberFormat="1" applyFont="1" applyFill="1" applyBorder="1"/>
    <xf numFmtId="180" fontId="4" fillId="0" borderId="0" xfId="1" applyNumberFormat="1" applyFont="1" applyFill="1" applyBorder="1" applyAlignment="1">
      <alignment horizontal="center"/>
    </xf>
    <xf numFmtId="180" fontId="4" fillId="0" borderId="0" xfId="1" applyNumberFormat="1" applyFont="1" applyFill="1" applyBorder="1" applyAlignment="1"/>
    <xf numFmtId="0" fontId="7" fillId="0" borderId="0" xfId="0" applyFont="1" applyBorder="1" applyAlignment="1">
      <alignment horizontal="right"/>
    </xf>
    <xf numFmtId="179" fontId="4" fillId="0" borderId="0" xfId="1" applyNumberFormat="1" applyFont="1" applyBorder="1"/>
    <xf numFmtId="176" fontId="4" fillId="0" borderId="0" xfId="1" applyNumberFormat="1" applyFont="1" applyBorder="1"/>
    <xf numFmtId="176" fontId="4" fillId="0" borderId="0" xfId="1" applyNumberFormat="1" applyFont="1" applyBorder="1" applyAlignment="1"/>
    <xf numFmtId="176" fontId="4" fillId="0" borderId="0" xfId="0" applyNumberFormat="1" applyFont="1" applyBorder="1"/>
    <xf numFmtId="181" fontId="4" fillId="0" borderId="0" xfId="1" applyNumberFormat="1" applyFont="1" applyBorder="1"/>
    <xf numFmtId="179" fontId="2" fillId="0" borderId="0" xfId="1" applyNumberFormat="1" applyFont="1" applyBorder="1"/>
    <xf numFmtId="176" fontId="2" fillId="0" borderId="0" xfId="2" applyNumberFormat="1" applyFont="1" applyBorder="1"/>
    <xf numFmtId="14" fontId="5" fillId="0" borderId="0" xfId="0" applyNumberFormat="1" applyFont="1" applyBorder="1"/>
    <xf numFmtId="178" fontId="5" fillId="0" borderId="0" xfId="2" applyFont="1" applyBorder="1"/>
    <xf numFmtId="180" fontId="1" fillId="0" borderId="0" xfId="1" applyNumberFormat="1" applyBorder="1"/>
    <xf numFmtId="176" fontId="5" fillId="0" borderId="0" xfId="1" applyNumberFormat="1" applyFont="1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</cellXfs>
  <cellStyles count="3">
    <cellStyle name="常规" xfId="0" builtinId="0"/>
    <cellStyle name="货币" xfId="2" builtinId="4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W225"/>
  <sheetViews>
    <sheetView showFormulas="1" topLeftCell="A4" workbookViewId="0">
      <selection activeCell="L1" sqref="L1:L1048576"/>
    </sheetView>
  </sheetViews>
  <sheetFormatPr defaultRowHeight="12.75" x14ac:dyDescent="0.2"/>
  <cols>
    <col min="1" max="1" width="22.140625" style="36" bestFit="1" customWidth="1" collapsed="1"/>
    <col min="2" max="2" width="11.5703125" style="36" bestFit="1" customWidth="1" collapsed="1"/>
    <col min="3" max="3" width="10.28515625" style="36" customWidth="1" collapsed="1"/>
    <col min="4" max="4" width="11.42578125" style="36" bestFit="1" customWidth="1" collapsed="1"/>
    <col min="5" max="5" width="11.85546875" style="36" bestFit="1" customWidth="1" collapsed="1"/>
    <col min="6" max="7" width="11" style="36" bestFit="1" customWidth="1" collapsed="1"/>
    <col min="8" max="10" width="11.28515625" style="36" bestFit="1" customWidth="1" collapsed="1"/>
    <col min="11" max="11" width="13.140625" style="36" bestFit="1" customWidth="1" collapsed="1"/>
    <col min="12" max="12" width="9.5703125" style="36" bestFit="1" customWidth="1" collapsed="1"/>
    <col min="13" max="13" width="10" style="36" bestFit="1" customWidth="1" collapsed="1"/>
    <col min="14" max="16384" width="9.140625" style="36" collapsed="1"/>
  </cols>
  <sheetData>
    <row r="3" spans="1:49" x14ac:dyDescent="0.2">
      <c r="A3" s="41" t="s">
        <v>16</v>
      </c>
      <c r="B3" s="42"/>
      <c r="C3" s="43"/>
      <c r="E3" s="27"/>
    </row>
    <row r="4" spans="1:49" x14ac:dyDescent="0.2">
      <c r="A4" s="32"/>
      <c r="B4" s="44"/>
      <c r="C4" s="44"/>
      <c r="D4" s="44"/>
      <c r="E4" s="27"/>
      <c r="F4" s="30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49" x14ac:dyDescent="0.2">
      <c r="A5" s="45" t="s">
        <v>11</v>
      </c>
      <c r="B5" s="46">
        <v>36861</v>
      </c>
      <c r="C5" s="46">
        <v>36892</v>
      </c>
      <c r="D5" s="47">
        <v>36923</v>
      </c>
      <c r="E5" s="47">
        <v>36951</v>
      </c>
      <c r="F5" s="47">
        <v>36982</v>
      </c>
      <c r="G5" s="47">
        <v>37012</v>
      </c>
      <c r="H5" s="53">
        <v>37043</v>
      </c>
      <c r="I5" s="48">
        <v>37073</v>
      </c>
      <c r="J5" s="48">
        <v>37104</v>
      </c>
      <c r="K5" s="48">
        <v>37135</v>
      </c>
      <c r="L5" s="49"/>
      <c r="M5" s="50"/>
      <c r="N5" s="49"/>
      <c r="O5" s="49"/>
      <c r="P5" s="49"/>
      <c r="Q5" s="49"/>
      <c r="R5" s="49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</row>
    <row r="6" spans="1:49" x14ac:dyDescent="0.2">
      <c r="A6" s="51"/>
      <c r="B6" s="55"/>
      <c r="C6" s="55"/>
      <c r="D6" s="55"/>
      <c r="E6" s="55"/>
      <c r="F6" s="55"/>
      <c r="G6" s="55"/>
      <c r="H6" s="59"/>
      <c r="I6" s="59"/>
      <c r="J6" s="59"/>
      <c r="K6" s="59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</row>
    <row r="7" spans="1:49" x14ac:dyDescent="0.2">
      <c r="A7" s="32" t="s">
        <v>12</v>
      </c>
      <c r="B7" s="55">
        <v>75659</v>
      </c>
      <c r="C7" s="54">
        <v>63393</v>
      </c>
      <c r="D7" s="55">
        <v>41052</v>
      </c>
      <c r="E7" s="55">
        <v>3829</v>
      </c>
      <c r="F7" s="55">
        <v>26482</v>
      </c>
      <c r="G7" s="56">
        <v>3949</v>
      </c>
      <c r="H7" s="55">
        <v>133095</v>
      </c>
      <c r="I7" s="55">
        <v>135803</v>
      </c>
      <c r="J7" s="55">
        <v>151464</v>
      </c>
      <c r="K7" s="55">
        <v>134900.51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</row>
    <row r="8" spans="1:49" x14ac:dyDescent="0.2">
      <c r="A8" s="32" t="s">
        <v>10</v>
      </c>
      <c r="B8" s="55">
        <v>-42847</v>
      </c>
      <c r="C8" s="54">
        <v>-2392</v>
      </c>
      <c r="D8" s="55">
        <v>-1948</v>
      </c>
      <c r="E8" s="55">
        <v>47976</v>
      </c>
      <c r="F8" s="55">
        <v>39224</v>
      </c>
      <c r="G8" s="56">
        <v>-21565</v>
      </c>
      <c r="H8" s="55">
        <v>123192</v>
      </c>
      <c r="I8" s="55">
        <v>145102</v>
      </c>
      <c r="J8" s="55">
        <v>151133</v>
      </c>
      <c r="K8" s="55">
        <v>294649</v>
      </c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</row>
    <row r="9" spans="1:49" x14ac:dyDescent="0.2">
      <c r="A9" s="32" t="s">
        <v>13</v>
      </c>
      <c r="B9" s="55">
        <v>147492</v>
      </c>
      <c r="C9" s="54">
        <v>59676</v>
      </c>
      <c r="D9" s="55">
        <v>69410</v>
      </c>
      <c r="E9" s="55">
        <v>93592</v>
      </c>
      <c r="F9" s="55">
        <v>38770</v>
      </c>
      <c r="G9" s="56">
        <v>-10045</v>
      </c>
      <c r="H9" s="55">
        <v>-12760</v>
      </c>
      <c r="I9" s="55">
        <v>24900</v>
      </c>
      <c r="J9" s="55">
        <v>43542</v>
      </c>
      <c r="K9" s="55">
        <v>73067</v>
      </c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</row>
    <row r="10" spans="1:49" x14ac:dyDescent="0.2">
      <c r="A10" s="32" t="s">
        <v>17</v>
      </c>
      <c r="B10" s="55">
        <v>-7121</v>
      </c>
      <c r="C10" s="55">
        <v>-7121</v>
      </c>
      <c r="D10" s="55">
        <v>-7121</v>
      </c>
      <c r="E10" s="55">
        <v>23739</v>
      </c>
      <c r="F10" s="55">
        <v>47545</v>
      </c>
      <c r="G10" s="55">
        <v>47545</v>
      </c>
      <c r="H10" s="55">
        <v>50521</v>
      </c>
      <c r="I10" s="55">
        <v>64269</v>
      </c>
      <c r="J10" s="55">
        <v>64269</v>
      </c>
      <c r="K10" s="55">
        <v>64269</v>
      </c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</row>
    <row r="11" spans="1:49" x14ac:dyDescent="0.2">
      <c r="A11" s="32" t="s">
        <v>20</v>
      </c>
      <c r="B11" s="55">
        <v>-32074</v>
      </c>
      <c r="C11" s="54">
        <v>-32074</v>
      </c>
      <c r="D11" s="55">
        <v>-25783</v>
      </c>
      <c r="E11" s="55">
        <v>-25783</v>
      </c>
      <c r="F11" s="55">
        <v>19880</v>
      </c>
      <c r="G11" s="56">
        <v>37616</v>
      </c>
      <c r="H11" s="56">
        <v>72277</v>
      </c>
      <c r="I11" s="55">
        <v>30271</v>
      </c>
      <c r="J11" s="55">
        <v>12393</v>
      </c>
      <c r="K11" s="55">
        <v>8222</v>
      </c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</row>
    <row r="12" spans="1:49" x14ac:dyDescent="0.2">
      <c r="A12" s="60" t="s">
        <v>21</v>
      </c>
      <c r="B12" s="61">
        <v>81654</v>
      </c>
      <c r="C12" s="63">
        <v>79650</v>
      </c>
      <c r="D12" s="61">
        <v>30618</v>
      </c>
      <c r="E12" s="61">
        <v>43969</v>
      </c>
      <c r="F12" s="61">
        <v>37185</v>
      </c>
      <c r="G12" s="62">
        <v>54911</v>
      </c>
      <c r="H12" s="62">
        <v>120061</v>
      </c>
      <c r="I12" s="61">
        <v>120061</v>
      </c>
      <c r="J12" s="61">
        <v>127284</v>
      </c>
      <c r="K12" s="61">
        <v>107975</v>
      </c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</row>
    <row r="13" spans="1:49" x14ac:dyDescent="0.2">
      <c r="A13" s="32" t="s">
        <v>14</v>
      </c>
      <c r="B13" s="55">
        <v>11018</v>
      </c>
      <c r="C13" s="54">
        <v>12567</v>
      </c>
      <c r="D13" s="58">
        <v>19121</v>
      </c>
      <c r="E13" s="55">
        <v>30904</v>
      </c>
      <c r="F13" s="55">
        <v>33216</v>
      </c>
      <c r="G13" s="56">
        <v>27926</v>
      </c>
      <c r="H13" s="55">
        <v>95102</v>
      </c>
      <c r="I13" s="55">
        <v>76325</v>
      </c>
      <c r="J13" s="55">
        <v>48988</v>
      </c>
      <c r="K13" s="55">
        <v>-29618</v>
      </c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</row>
    <row r="14" spans="1:49" x14ac:dyDescent="0.2">
      <c r="A14" s="32" t="s">
        <v>1</v>
      </c>
      <c r="B14" s="55">
        <v>70928</v>
      </c>
      <c r="C14" s="54">
        <v>24533</v>
      </c>
      <c r="D14" s="55">
        <v>29886</v>
      </c>
      <c r="E14" s="55">
        <v>22591</v>
      </c>
      <c r="F14" s="55">
        <v>45729</v>
      </c>
      <c r="G14" s="56">
        <v>1307</v>
      </c>
      <c r="H14" s="55">
        <v>28278</v>
      </c>
      <c r="I14" s="55">
        <v>34979</v>
      </c>
      <c r="J14" s="55">
        <v>47553</v>
      </c>
      <c r="K14" s="55">
        <v>58685</v>
      </c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</row>
    <row r="15" spans="1:49" x14ac:dyDescent="0.2">
      <c r="A15" s="32" t="s">
        <v>9</v>
      </c>
      <c r="B15" s="55">
        <v>-7752</v>
      </c>
      <c r="C15" s="54">
        <v>3487</v>
      </c>
      <c r="D15" s="55">
        <v>3487</v>
      </c>
      <c r="E15" s="55">
        <v>6729</v>
      </c>
      <c r="F15" s="55">
        <v>54217</v>
      </c>
      <c r="G15" s="56">
        <v>61895</v>
      </c>
      <c r="H15" s="55">
        <v>69314</v>
      </c>
      <c r="I15" s="55">
        <v>36339</v>
      </c>
      <c r="J15" s="55">
        <v>73003</v>
      </c>
      <c r="K15" s="55">
        <v>69880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</row>
    <row r="16" spans="1:49" x14ac:dyDescent="0.2">
      <c r="A16" s="32"/>
      <c r="B16" s="76">
        <f>SUM(B7:B15)</f>
        <v>296957</v>
      </c>
      <c r="C16" s="76">
        <f>SUM(C7:C15)</f>
        <v>201719</v>
      </c>
      <c r="D16" s="76">
        <f t="shared" ref="D16:K16" si="0">SUM(D7:D15)</f>
        <v>158722</v>
      </c>
      <c r="E16" s="76">
        <f t="shared" si="0"/>
        <v>247546</v>
      </c>
      <c r="F16" s="76">
        <f t="shared" si="0"/>
        <v>342248</v>
      </c>
      <c r="G16" s="76">
        <f t="shared" si="0"/>
        <v>203539</v>
      </c>
      <c r="H16" s="76">
        <f t="shared" si="0"/>
        <v>679080</v>
      </c>
      <c r="I16" s="76">
        <f t="shared" si="0"/>
        <v>668049</v>
      </c>
      <c r="J16" s="76">
        <f t="shared" si="0"/>
        <v>719629</v>
      </c>
      <c r="K16" s="76">
        <f t="shared" si="0"/>
        <v>782029.51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</row>
    <row r="18" spans="1:49" x14ac:dyDescent="0.2">
      <c r="A18" s="64" t="s">
        <v>22</v>
      </c>
      <c r="B18" s="65"/>
      <c r="C18" s="65">
        <v>8.2100000000000009</v>
      </c>
      <c r="D18" s="65">
        <v>5.62</v>
      </c>
      <c r="E18" s="65">
        <v>4.9800000000000004</v>
      </c>
      <c r="F18" s="65">
        <v>4.87</v>
      </c>
      <c r="G18" s="65">
        <v>3.82</v>
      </c>
      <c r="H18" s="65">
        <v>3.2</v>
      </c>
      <c r="I18" s="65">
        <v>2.77</v>
      </c>
      <c r="J18" s="65">
        <v>2.77</v>
      </c>
      <c r="K18" s="65">
        <v>1.88</v>
      </c>
      <c r="L18" s="65"/>
      <c r="M18" s="6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</row>
    <row r="19" spans="1:49" s="52" customFormat="1" x14ac:dyDescent="0.2">
      <c r="A19" s="39"/>
      <c r="B19" s="66"/>
      <c r="C19" s="77">
        <f t="shared" ref="C19:K19" si="1">+C18*B16</f>
        <v>2438016.9700000002</v>
      </c>
      <c r="D19" s="77">
        <f t="shared" si="1"/>
        <v>1133660.78</v>
      </c>
      <c r="E19" s="77">
        <f t="shared" si="1"/>
        <v>790435.56</v>
      </c>
      <c r="F19" s="77">
        <f t="shared" si="1"/>
        <v>1205549.02</v>
      </c>
      <c r="G19" s="77">
        <f t="shared" si="1"/>
        <v>1307387.3599999999</v>
      </c>
      <c r="H19" s="77">
        <f t="shared" si="1"/>
        <v>651324.80000000005</v>
      </c>
      <c r="I19" s="77">
        <f t="shared" si="1"/>
        <v>1881051.6</v>
      </c>
      <c r="J19" s="77">
        <f t="shared" si="1"/>
        <v>1850495.73</v>
      </c>
      <c r="K19" s="77">
        <f t="shared" si="1"/>
        <v>1352902.52</v>
      </c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</row>
    <row r="20" spans="1:49" s="52" customFormat="1" x14ac:dyDescent="0.2">
      <c r="A20" s="39"/>
      <c r="B20" s="66"/>
      <c r="C20" s="67"/>
      <c r="D20" s="78">
        <f t="shared" ref="D20:K20" si="2">+D19-C19</f>
        <v>-1304356.1900000002</v>
      </c>
      <c r="E20" s="78">
        <f t="shared" si="2"/>
        <v>-343225.22</v>
      </c>
      <c r="F20" s="78">
        <f t="shared" si="2"/>
        <v>415113.45999999996</v>
      </c>
      <c r="G20" s="78">
        <f t="shared" si="2"/>
        <v>101838.33999999985</v>
      </c>
      <c r="H20" s="78">
        <f t="shared" si="2"/>
        <v>-656062.55999999982</v>
      </c>
      <c r="I20" s="78">
        <f t="shared" si="2"/>
        <v>1229726.8</v>
      </c>
      <c r="J20" s="78">
        <f t="shared" si="2"/>
        <v>-30555.870000000112</v>
      </c>
      <c r="K20" s="78">
        <f t="shared" si="2"/>
        <v>-497593.20999999996</v>
      </c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</row>
    <row r="21" spans="1:49" s="52" customFormat="1" x14ac:dyDescent="0.2">
      <c r="A21" s="39"/>
      <c r="B21" s="66"/>
      <c r="C21" s="67"/>
      <c r="D21" s="67"/>
      <c r="E21" s="67"/>
      <c r="F21" s="67"/>
      <c r="G21" s="67"/>
      <c r="H21" s="67"/>
      <c r="I21" s="67"/>
      <c r="J21" s="67"/>
      <c r="K21" s="67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</row>
    <row r="22" spans="1:49" x14ac:dyDescent="0.2"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</row>
    <row r="23" spans="1:49" ht="13.5" customHeight="1" x14ac:dyDescent="0.2">
      <c r="A23" s="32" t="s">
        <v>8</v>
      </c>
      <c r="B23" s="55">
        <v>-70145</v>
      </c>
      <c r="C23" s="54">
        <v>-44467</v>
      </c>
      <c r="D23" s="55">
        <v>-9747</v>
      </c>
      <c r="E23" s="55">
        <v>30129</v>
      </c>
      <c r="F23" s="55">
        <v>121747</v>
      </c>
      <c r="G23" s="56">
        <v>278779</v>
      </c>
      <c r="H23" s="56">
        <v>286331</v>
      </c>
      <c r="I23" s="55">
        <v>310267</v>
      </c>
      <c r="J23" s="55">
        <v>275390</v>
      </c>
      <c r="K23" s="55">
        <v>230460</v>
      </c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</row>
    <row r="24" spans="1:49" x14ac:dyDescent="0.2">
      <c r="A24" s="32" t="s">
        <v>19</v>
      </c>
      <c r="B24" s="55">
        <v>-55807</v>
      </c>
      <c r="C24" s="54">
        <v>-32211</v>
      </c>
      <c r="D24" s="55">
        <v>-38475</v>
      </c>
      <c r="E24" s="55">
        <v>-32230</v>
      </c>
      <c r="F24" s="55">
        <v>82528</v>
      </c>
      <c r="G24" s="56">
        <v>94855</v>
      </c>
      <c r="H24" s="56">
        <v>59179</v>
      </c>
      <c r="I24" s="55">
        <v>54883</v>
      </c>
      <c r="J24" s="55">
        <v>87070</v>
      </c>
      <c r="K24" s="55">
        <v>50022</v>
      </c>
      <c r="L24" s="69"/>
      <c r="M24" s="69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</row>
    <row r="25" spans="1:49" x14ac:dyDescent="0.2">
      <c r="A25" s="32" t="s">
        <v>18</v>
      </c>
      <c r="B25" s="55">
        <v>268892</v>
      </c>
      <c r="C25" s="54">
        <v>198073</v>
      </c>
      <c r="D25" s="55">
        <v>173680</v>
      </c>
      <c r="E25" s="55">
        <v>168646</v>
      </c>
      <c r="F25" s="55">
        <v>255346</v>
      </c>
      <c r="G25" s="56">
        <v>300960</v>
      </c>
      <c r="H25" s="56">
        <v>170528</v>
      </c>
      <c r="I25" s="55">
        <v>27596</v>
      </c>
      <c r="J25" s="55">
        <v>-65974</v>
      </c>
      <c r="K25" s="55">
        <v>-75692</v>
      </c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</row>
    <row r="26" spans="1:49" x14ac:dyDescent="0.2">
      <c r="A26" s="32" t="s">
        <v>0</v>
      </c>
      <c r="B26" s="55">
        <v>-119838</v>
      </c>
      <c r="C26" s="54">
        <v>-60187</v>
      </c>
      <c r="D26" s="55">
        <v>6957</v>
      </c>
      <c r="E26" s="55">
        <v>-37371</v>
      </c>
      <c r="F26" s="55">
        <v>-18982</v>
      </c>
      <c r="G26" s="56">
        <v>-386</v>
      </c>
      <c r="H26" s="56">
        <v>11234</v>
      </c>
      <c r="I26" s="55">
        <v>5110</v>
      </c>
      <c r="J26" s="55">
        <v>70754</v>
      </c>
      <c r="K26" s="55">
        <v>51156</v>
      </c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</row>
    <row r="27" spans="1:49" x14ac:dyDescent="0.2">
      <c r="A27" s="32"/>
      <c r="B27" s="79">
        <f t="shared" ref="B27:K27" si="3">SUM(B23:B26)</f>
        <v>23102</v>
      </c>
      <c r="C27" s="79">
        <f t="shared" si="3"/>
        <v>61208</v>
      </c>
      <c r="D27" s="79">
        <f t="shared" si="3"/>
        <v>132415</v>
      </c>
      <c r="E27" s="79">
        <f t="shared" si="3"/>
        <v>129174</v>
      </c>
      <c r="F27" s="79">
        <f t="shared" si="3"/>
        <v>440639</v>
      </c>
      <c r="G27" s="79">
        <f t="shared" si="3"/>
        <v>674208</v>
      </c>
      <c r="H27" s="79">
        <f t="shared" si="3"/>
        <v>527272</v>
      </c>
      <c r="I27" s="79">
        <f t="shared" si="3"/>
        <v>397856</v>
      </c>
      <c r="J27" s="79">
        <f t="shared" si="3"/>
        <v>367240</v>
      </c>
      <c r="K27" s="79">
        <f t="shared" si="3"/>
        <v>255946</v>
      </c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</row>
    <row r="29" spans="1:49" x14ac:dyDescent="0.2">
      <c r="A29" s="64" t="s">
        <v>23</v>
      </c>
      <c r="B29" s="65"/>
      <c r="C29" s="65">
        <v>8.1</v>
      </c>
      <c r="D29" s="65">
        <v>5.61</v>
      </c>
      <c r="E29" s="65">
        <v>4.87</v>
      </c>
      <c r="F29" s="65">
        <v>4.62</v>
      </c>
      <c r="G29" s="65">
        <v>3.44</v>
      </c>
      <c r="H29" s="65">
        <v>2.58</v>
      </c>
      <c r="I29" s="65">
        <v>2.4500000000000002</v>
      </c>
      <c r="J29" s="65">
        <v>2.61</v>
      </c>
      <c r="K29" s="65">
        <v>1.73</v>
      </c>
      <c r="L29" s="65"/>
      <c r="M29" s="6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</row>
    <row r="30" spans="1:49" x14ac:dyDescent="0.2">
      <c r="A30" s="32"/>
      <c r="B30" s="55"/>
      <c r="C30" s="80">
        <f t="shared" ref="C30:J30" si="4">+C29*B27</f>
        <v>187126.19999999998</v>
      </c>
      <c r="D30" s="80">
        <f t="shared" si="4"/>
        <v>343376.88</v>
      </c>
      <c r="E30" s="80">
        <f t="shared" si="4"/>
        <v>644861.05000000005</v>
      </c>
      <c r="F30" s="80">
        <f t="shared" si="4"/>
        <v>596783.88</v>
      </c>
      <c r="G30" s="80">
        <f t="shared" si="4"/>
        <v>1515798.16</v>
      </c>
      <c r="H30" s="80">
        <f t="shared" si="4"/>
        <v>1739456.6400000001</v>
      </c>
      <c r="I30" s="80">
        <f t="shared" si="4"/>
        <v>1291816.4000000001</v>
      </c>
      <c r="J30" s="80">
        <f t="shared" si="4"/>
        <v>1038404.1599999999</v>
      </c>
      <c r="K30" s="80">
        <f>+J27*K29</f>
        <v>635325.19999999995</v>
      </c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</row>
    <row r="31" spans="1:49" s="57" customFormat="1" x14ac:dyDescent="0.2">
      <c r="D31" s="81">
        <f t="shared" ref="D31:K31" si="5">+D30-C30</f>
        <v>156250.68000000002</v>
      </c>
      <c r="E31" s="81">
        <f t="shared" si="5"/>
        <v>301484.17000000004</v>
      </c>
      <c r="F31" s="81">
        <f t="shared" si="5"/>
        <v>-48077.170000000042</v>
      </c>
      <c r="G31" s="81">
        <f t="shared" si="5"/>
        <v>919014.27999999991</v>
      </c>
      <c r="H31" s="81">
        <f t="shared" si="5"/>
        <v>223658.48000000021</v>
      </c>
      <c r="I31" s="81">
        <f t="shared" si="5"/>
        <v>-447640.24</v>
      </c>
      <c r="J31" s="81">
        <f t="shared" si="5"/>
        <v>-253412.24000000022</v>
      </c>
      <c r="K31" s="81">
        <f t="shared" si="5"/>
        <v>-403078.95999999996</v>
      </c>
    </row>
    <row r="32" spans="1:49" s="57" customFormat="1" ht="12" x14ac:dyDescent="0.2"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</row>
    <row r="33" spans="1:49" s="57" customFormat="1" ht="12" x14ac:dyDescent="0.2"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</row>
    <row r="34" spans="1:49" s="52" customFormat="1" x14ac:dyDescent="0.2">
      <c r="A34" s="39"/>
      <c r="B34" s="66"/>
      <c r="C34" s="66"/>
      <c r="D34" s="82">
        <f t="shared" ref="D34:K34" si="6">+D31+D20</f>
        <v>-1148105.5100000002</v>
      </c>
      <c r="E34" s="82">
        <f t="shared" si="6"/>
        <v>-41741.04999999993</v>
      </c>
      <c r="F34" s="82">
        <f t="shared" si="6"/>
        <v>367036.28999999992</v>
      </c>
      <c r="G34" s="82">
        <f t="shared" si="6"/>
        <v>1020852.6199999998</v>
      </c>
      <c r="H34" s="82">
        <f t="shared" si="6"/>
        <v>-432404.07999999961</v>
      </c>
      <c r="I34" s="82">
        <f t="shared" si="6"/>
        <v>782086.56</v>
      </c>
      <c r="J34" s="82">
        <f t="shared" si="6"/>
        <v>-283968.11000000034</v>
      </c>
      <c r="K34" s="82">
        <f t="shared" si="6"/>
        <v>-900672.16999999993</v>
      </c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</row>
    <row r="35" spans="1:49" x14ac:dyDescent="0.2">
      <c r="A35" s="32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</row>
    <row r="36" spans="1:49" x14ac:dyDescent="0.2">
      <c r="A36" s="32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</row>
    <row r="37" spans="1:49" x14ac:dyDescent="0.2">
      <c r="A37" s="32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</row>
    <row r="38" spans="1:49" x14ac:dyDescent="0.2">
      <c r="A38" s="32"/>
      <c r="B38" s="55"/>
      <c r="C38" s="55"/>
      <c r="D38" s="55"/>
      <c r="E38" s="55"/>
      <c r="F38" s="55"/>
      <c r="G38" s="55"/>
      <c r="H38" s="83">
        <f>+H27+H16</f>
        <v>1206352</v>
      </c>
      <c r="I38" s="83">
        <f>+I27+I16</f>
        <v>1065905</v>
      </c>
      <c r="J38" s="83">
        <f>+J27+J16</f>
        <v>1086869</v>
      </c>
      <c r="K38" s="83">
        <f>+K27+K16</f>
        <v>1037975.51</v>
      </c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</row>
    <row r="39" spans="1:49" x14ac:dyDescent="0.2">
      <c r="A39" s="32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</row>
    <row r="40" spans="1:49" x14ac:dyDescent="0.2">
      <c r="A40" s="32"/>
      <c r="B40" s="55"/>
      <c r="C40" s="55"/>
      <c r="D40" s="55"/>
      <c r="E40" s="55"/>
      <c r="F40" s="55"/>
      <c r="G40" s="55"/>
      <c r="H40" s="84">
        <f>+H30+H19</f>
        <v>2390781.4400000004</v>
      </c>
      <c r="I40" s="84">
        <f>+I30+I19</f>
        <v>3172868</v>
      </c>
      <c r="J40" s="84">
        <f>+J30+J19</f>
        <v>2888899.8899999997</v>
      </c>
      <c r="K40" s="84">
        <f>+K30+K19</f>
        <v>1988227.72</v>
      </c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</row>
    <row r="41" spans="1:49" x14ac:dyDescent="0.2">
      <c r="A41" s="32"/>
      <c r="B41" s="55"/>
      <c r="C41" s="55"/>
      <c r="D41" s="55"/>
      <c r="E41" s="55"/>
      <c r="F41" s="55"/>
      <c r="G41" s="55"/>
      <c r="H41" s="55"/>
      <c r="I41" s="55"/>
      <c r="J41" s="55"/>
      <c r="K41" s="55">
        <v>2037075.88</v>
      </c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</row>
    <row r="42" spans="1:49" x14ac:dyDescent="0.2">
      <c r="A42" s="32"/>
      <c r="B42" s="55"/>
      <c r="C42" s="55"/>
      <c r="D42" s="55"/>
      <c r="E42" s="55"/>
      <c r="F42" s="55"/>
      <c r="G42" s="55"/>
      <c r="H42" s="55"/>
      <c r="I42" s="55"/>
      <c r="J42" s="55"/>
      <c r="K42" s="55">
        <f>+K40-K41</f>
        <v>-48848.159999999916</v>
      </c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</row>
    <row r="43" spans="1:49" x14ac:dyDescent="0.2">
      <c r="A43" s="32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</row>
    <row r="44" spans="1:49" x14ac:dyDescent="0.2">
      <c r="A44" s="32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</row>
    <row r="45" spans="1:49" x14ac:dyDescent="0.2">
      <c r="A45" s="32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</row>
    <row r="46" spans="1:49" x14ac:dyDescent="0.2">
      <c r="A46" s="32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</row>
    <row r="47" spans="1:49" x14ac:dyDescent="0.2">
      <c r="A47" s="32" t="s">
        <v>7</v>
      </c>
      <c r="B47" s="55">
        <v>3246</v>
      </c>
      <c r="C47" s="54">
        <v>30877</v>
      </c>
      <c r="D47" s="58">
        <v>40063</v>
      </c>
      <c r="E47" s="55">
        <v>48379</v>
      </c>
      <c r="F47" s="55">
        <v>80516</v>
      </c>
      <c r="G47" s="56">
        <v>96175</v>
      </c>
      <c r="H47" s="56">
        <v>140689</v>
      </c>
      <c r="I47" s="55">
        <v>147133</v>
      </c>
      <c r="J47" s="55">
        <v>143078</v>
      </c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</row>
    <row r="48" spans="1:49" x14ac:dyDescent="0.2">
      <c r="A48" s="32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</row>
    <row r="49" spans="1:49" x14ac:dyDescent="0.2">
      <c r="A49" s="32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</row>
    <row r="50" spans="1:49" x14ac:dyDescent="0.2">
      <c r="A50" s="32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</row>
    <row r="51" spans="1:49" x14ac:dyDescent="0.2">
      <c r="A51" s="32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</row>
    <row r="52" spans="1:49" x14ac:dyDescent="0.2">
      <c r="A52" s="32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</row>
    <row r="53" spans="1:49" x14ac:dyDescent="0.2">
      <c r="A53" s="32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</row>
    <row r="54" spans="1:49" x14ac:dyDescent="0.2">
      <c r="A54" s="32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</row>
    <row r="55" spans="1:49" x14ac:dyDescent="0.2">
      <c r="A55" s="32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</row>
    <row r="56" spans="1:49" x14ac:dyDescent="0.2">
      <c r="A56" s="32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</row>
    <row r="57" spans="1:49" x14ac:dyDescent="0.2">
      <c r="A57" s="32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</row>
    <row r="58" spans="1:49" x14ac:dyDescent="0.2">
      <c r="A58" s="32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</row>
    <row r="59" spans="1:49" x14ac:dyDescent="0.2">
      <c r="A59" s="32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</row>
    <row r="60" spans="1:49" x14ac:dyDescent="0.2">
      <c r="A60" s="32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</row>
    <row r="61" spans="1:49" x14ac:dyDescent="0.2">
      <c r="A61" s="32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</row>
    <row r="62" spans="1:49" x14ac:dyDescent="0.2">
      <c r="A62" s="32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</row>
    <row r="63" spans="1:49" x14ac:dyDescent="0.2">
      <c r="A63" s="32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</row>
    <row r="64" spans="1:49" x14ac:dyDescent="0.2">
      <c r="A64" s="32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</row>
    <row r="65" spans="1:49" x14ac:dyDescent="0.2">
      <c r="A65" s="32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  <c r="AW65" s="57"/>
    </row>
    <row r="66" spans="1:49" x14ac:dyDescent="0.2">
      <c r="A66" s="32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</row>
    <row r="67" spans="1:49" x14ac:dyDescent="0.2">
      <c r="A67" s="32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  <c r="AV67" s="57"/>
      <c r="AW67" s="57"/>
    </row>
    <row r="68" spans="1:49" x14ac:dyDescent="0.2">
      <c r="A68" s="32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</row>
    <row r="69" spans="1:49" x14ac:dyDescent="0.2">
      <c r="A69" s="32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</row>
    <row r="70" spans="1:49" x14ac:dyDescent="0.2">
      <c r="A70" s="32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</row>
    <row r="71" spans="1:49" x14ac:dyDescent="0.2">
      <c r="A71" s="32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</row>
    <row r="72" spans="1:49" x14ac:dyDescent="0.2">
      <c r="A72" s="51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</row>
    <row r="73" spans="1:49" x14ac:dyDescent="0.2">
      <c r="A73" s="51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</row>
    <row r="74" spans="1:49" x14ac:dyDescent="0.2">
      <c r="A74" s="51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</row>
    <row r="75" spans="1:49" x14ac:dyDescent="0.2">
      <c r="A75" s="51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</row>
    <row r="76" spans="1:49" x14ac:dyDescent="0.2">
      <c r="A76" s="51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</row>
    <row r="77" spans="1:49" x14ac:dyDescent="0.2">
      <c r="A77" s="51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</row>
    <row r="78" spans="1:49" x14ac:dyDescent="0.2">
      <c r="A78" s="51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</row>
    <row r="79" spans="1:49" x14ac:dyDescent="0.2">
      <c r="A79" s="51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</row>
    <row r="80" spans="1:49" x14ac:dyDescent="0.2">
      <c r="A80" s="51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</row>
    <row r="81" spans="1:33" x14ac:dyDescent="0.2">
      <c r="A81" s="51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</row>
    <row r="82" spans="1:33" x14ac:dyDescent="0.2">
      <c r="A82" s="51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</row>
    <row r="83" spans="1:33" x14ac:dyDescent="0.2">
      <c r="A83" s="51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</row>
    <row r="84" spans="1:33" x14ac:dyDescent="0.2">
      <c r="A84" s="51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</row>
    <row r="85" spans="1:33" x14ac:dyDescent="0.2">
      <c r="A85" s="51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</row>
    <row r="86" spans="1:33" x14ac:dyDescent="0.2">
      <c r="A86" s="51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</row>
    <row r="87" spans="1:33" x14ac:dyDescent="0.2">
      <c r="A87" s="51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</row>
    <row r="88" spans="1:33" x14ac:dyDescent="0.2">
      <c r="A88" s="51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</row>
    <row r="89" spans="1:33" x14ac:dyDescent="0.2">
      <c r="A89" s="51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</row>
    <row r="90" spans="1:33" x14ac:dyDescent="0.2">
      <c r="A90" s="51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pans="1:33" x14ac:dyDescent="0.2">
      <c r="A91" s="51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pans="1:33" x14ac:dyDescent="0.2">
      <c r="A92" s="51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pans="1:33" x14ac:dyDescent="0.2">
      <c r="A93" s="51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pans="1:33" x14ac:dyDescent="0.2">
      <c r="A94" s="51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pans="1:33" x14ac:dyDescent="0.2">
      <c r="A95" s="51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pans="1:33" x14ac:dyDescent="0.2">
      <c r="A96" s="51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pans="1:31" x14ac:dyDescent="0.2">
      <c r="A97" s="51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pans="1:31" x14ac:dyDescent="0.2">
      <c r="A98" s="51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pans="1:31" x14ac:dyDescent="0.2">
      <c r="A99" s="51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pans="1:31" x14ac:dyDescent="0.2">
      <c r="A100" s="51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pans="1:31" x14ac:dyDescent="0.2">
      <c r="A101" s="51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pans="1:31" x14ac:dyDescent="0.2">
      <c r="A102" s="51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pans="1:31" x14ac:dyDescent="0.2">
      <c r="A103" s="51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pans="1:31" x14ac:dyDescent="0.2">
      <c r="A104" s="51"/>
      <c r="B104" s="52"/>
      <c r="C104" s="43"/>
    </row>
    <row r="105" spans="1:31" x14ac:dyDescent="0.2">
      <c r="A105" s="51"/>
      <c r="B105" s="52"/>
      <c r="C105" s="43"/>
    </row>
    <row r="106" spans="1:31" x14ac:dyDescent="0.2">
      <c r="A106" s="51"/>
      <c r="B106" s="52"/>
      <c r="C106" s="43"/>
    </row>
    <row r="107" spans="1:31" x14ac:dyDescent="0.2">
      <c r="A107" s="51"/>
      <c r="B107" s="52"/>
      <c r="C107" s="43"/>
    </row>
    <row r="108" spans="1:31" x14ac:dyDescent="0.2">
      <c r="A108" s="51"/>
      <c r="B108" s="52"/>
      <c r="C108" s="43"/>
    </row>
    <row r="109" spans="1:31" x14ac:dyDescent="0.2">
      <c r="A109" s="51"/>
      <c r="B109" s="52"/>
      <c r="C109" s="43"/>
    </row>
    <row r="110" spans="1:31" x14ac:dyDescent="0.2">
      <c r="A110" s="51"/>
      <c r="B110" s="52"/>
      <c r="C110" s="43"/>
    </row>
    <row r="111" spans="1:31" x14ac:dyDescent="0.2">
      <c r="A111" s="51"/>
      <c r="B111" s="52"/>
      <c r="C111" s="43"/>
    </row>
    <row r="112" spans="1:31" x14ac:dyDescent="0.2">
      <c r="A112" s="51"/>
      <c r="B112" s="52"/>
      <c r="C112" s="43"/>
    </row>
    <row r="113" spans="1:3" x14ac:dyDescent="0.2">
      <c r="A113" s="51"/>
      <c r="B113" s="52"/>
      <c r="C113" s="43"/>
    </row>
    <row r="114" spans="1:3" x14ac:dyDescent="0.2">
      <c r="A114" s="51"/>
      <c r="B114" s="52"/>
      <c r="C114" s="43"/>
    </row>
    <row r="115" spans="1:3" x14ac:dyDescent="0.2">
      <c r="A115" s="51"/>
      <c r="B115" s="52"/>
      <c r="C115" s="43"/>
    </row>
    <row r="116" spans="1:3" x14ac:dyDescent="0.2">
      <c r="A116" s="51"/>
      <c r="B116" s="52"/>
      <c r="C116" s="43"/>
    </row>
    <row r="117" spans="1:3" x14ac:dyDescent="0.2">
      <c r="A117" s="51"/>
      <c r="B117" s="52"/>
      <c r="C117" s="43"/>
    </row>
    <row r="118" spans="1:3" x14ac:dyDescent="0.2">
      <c r="A118" s="51"/>
      <c r="B118" s="52"/>
      <c r="C118" s="43"/>
    </row>
    <row r="119" spans="1:3" x14ac:dyDescent="0.2">
      <c r="A119" s="51"/>
      <c r="B119" s="52"/>
      <c r="C119" s="43"/>
    </row>
    <row r="120" spans="1:3" x14ac:dyDescent="0.2">
      <c r="A120" s="51"/>
      <c r="B120" s="52"/>
      <c r="C120" s="43"/>
    </row>
    <row r="121" spans="1:3" x14ac:dyDescent="0.2">
      <c r="A121" s="51"/>
      <c r="B121" s="52"/>
      <c r="C121" s="43"/>
    </row>
    <row r="122" spans="1:3" x14ac:dyDescent="0.2">
      <c r="A122" s="51"/>
      <c r="B122" s="52"/>
      <c r="C122" s="43"/>
    </row>
    <row r="123" spans="1:3" x14ac:dyDescent="0.2">
      <c r="A123" s="51"/>
      <c r="B123" s="52"/>
      <c r="C123" s="43"/>
    </row>
    <row r="124" spans="1:3" x14ac:dyDescent="0.2">
      <c r="A124" s="51"/>
      <c r="B124" s="52"/>
      <c r="C124" s="43"/>
    </row>
    <row r="125" spans="1:3" x14ac:dyDescent="0.2">
      <c r="A125" s="51"/>
      <c r="B125" s="52"/>
      <c r="C125" s="43"/>
    </row>
    <row r="126" spans="1:3" x14ac:dyDescent="0.2">
      <c r="A126" s="51"/>
      <c r="B126" s="52"/>
      <c r="C126" s="43"/>
    </row>
    <row r="127" spans="1:3" x14ac:dyDescent="0.2">
      <c r="A127" s="51"/>
      <c r="B127" s="52"/>
      <c r="C127" s="43"/>
    </row>
    <row r="128" spans="1:3" x14ac:dyDescent="0.2">
      <c r="A128" s="51"/>
      <c r="B128" s="52"/>
      <c r="C128" s="43"/>
    </row>
    <row r="129" spans="1:3" x14ac:dyDescent="0.2">
      <c r="A129" s="51"/>
      <c r="B129" s="52"/>
      <c r="C129" s="43"/>
    </row>
    <row r="130" spans="1:3" x14ac:dyDescent="0.2">
      <c r="A130" s="51"/>
      <c r="B130" s="52"/>
      <c r="C130" s="43"/>
    </row>
    <row r="131" spans="1:3" x14ac:dyDescent="0.2">
      <c r="A131" s="51"/>
      <c r="B131" s="52"/>
      <c r="C131" s="43"/>
    </row>
    <row r="132" spans="1:3" x14ac:dyDescent="0.2">
      <c r="A132" s="51"/>
      <c r="B132" s="52"/>
      <c r="C132" s="43"/>
    </row>
    <row r="133" spans="1:3" x14ac:dyDescent="0.2">
      <c r="A133" s="51"/>
      <c r="B133" s="52"/>
      <c r="C133" s="43"/>
    </row>
    <row r="134" spans="1:3" x14ac:dyDescent="0.2">
      <c r="A134" s="51"/>
      <c r="B134" s="52"/>
      <c r="C134" s="43"/>
    </row>
    <row r="135" spans="1:3" x14ac:dyDescent="0.2">
      <c r="A135" s="51"/>
      <c r="B135" s="52"/>
      <c r="C135" s="43"/>
    </row>
    <row r="136" spans="1:3" x14ac:dyDescent="0.2">
      <c r="A136" s="51"/>
      <c r="B136" s="52"/>
      <c r="C136" s="43"/>
    </row>
    <row r="137" spans="1:3" x14ac:dyDescent="0.2">
      <c r="A137" s="51"/>
      <c r="B137" s="52"/>
      <c r="C137" s="43"/>
    </row>
    <row r="138" spans="1:3" x14ac:dyDescent="0.2">
      <c r="A138" s="51"/>
      <c r="B138" s="52"/>
      <c r="C138" s="43"/>
    </row>
    <row r="139" spans="1:3" x14ac:dyDescent="0.2">
      <c r="A139" s="51"/>
      <c r="B139" s="52"/>
      <c r="C139" s="43"/>
    </row>
    <row r="140" spans="1:3" x14ac:dyDescent="0.2">
      <c r="A140" s="51"/>
      <c r="B140" s="52"/>
      <c r="C140" s="43"/>
    </row>
    <row r="141" spans="1:3" x14ac:dyDescent="0.2">
      <c r="A141" s="51"/>
      <c r="B141" s="52"/>
      <c r="C141" s="43"/>
    </row>
    <row r="142" spans="1:3" x14ac:dyDescent="0.2">
      <c r="A142" s="51"/>
      <c r="B142" s="52"/>
      <c r="C142" s="43"/>
    </row>
    <row r="143" spans="1:3" x14ac:dyDescent="0.2">
      <c r="A143" s="51"/>
      <c r="B143" s="52"/>
      <c r="C143" s="43"/>
    </row>
    <row r="144" spans="1:3" x14ac:dyDescent="0.2">
      <c r="A144" s="51"/>
      <c r="B144" s="52"/>
      <c r="C144" s="43"/>
    </row>
    <row r="145" spans="1:3" x14ac:dyDescent="0.2">
      <c r="A145" s="51"/>
      <c r="B145" s="52"/>
      <c r="C145" s="43"/>
    </row>
    <row r="146" spans="1:3" x14ac:dyDescent="0.2">
      <c r="A146" s="51"/>
      <c r="B146" s="52"/>
      <c r="C146" s="43"/>
    </row>
    <row r="147" spans="1:3" x14ac:dyDescent="0.2">
      <c r="A147" s="51"/>
      <c r="B147" s="52"/>
      <c r="C147" s="43"/>
    </row>
    <row r="148" spans="1:3" x14ac:dyDescent="0.2">
      <c r="A148" s="51"/>
      <c r="B148" s="52"/>
      <c r="C148" s="43"/>
    </row>
    <row r="149" spans="1:3" x14ac:dyDescent="0.2">
      <c r="A149" s="51"/>
      <c r="B149" s="52"/>
      <c r="C149" s="43"/>
    </row>
    <row r="150" spans="1:3" x14ac:dyDescent="0.2">
      <c r="A150" s="51"/>
      <c r="B150" s="52"/>
      <c r="C150" s="43"/>
    </row>
    <row r="151" spans="1:3" x14ac:dyDescent="0.2">
      <c r="A151" s="51"/>
      <c r="B151" s="52"/>
      <c r="C151" s="43"/>
    </row>
    <row r="152" spans="1:3" x14ac:dyDescent="0.2">
      <c r="A152" s="51"/>
      <c r="B152" s="52"/>
      <c r="C152" s="43"/>
    </row>
    <row r="153" spans="1:3" x14ac:dyDescent="0.2">
      <c r="A153" s="51"/>
      <c r="B153" s="52"/>
      <c r="C153" s="43"/>
    </row>
    <row r="154" spans="1:3" x14ac:dyDescent="0.2">
      <c r="A154" s="51"/>
      <c r="B154" s="52"/>
      <c r="C154" s="43"/>
    </row>
    <row r="155" spans="1:3" x14ac:dyDescent="0.2">
      <c r="A155" s="51"/>
      <c r="B155" s="52"/>
      <c r="C155" s="43"/>
    </row>
    <row r="156" spans="1:3" x14ac:dyDescent="0.2">
      <c r="A156" s="51"/>
      <c r="B156" s="52"/>
      <c r="C156" s="43"/>
    </row>
    <row r="157" spans="1:3" x14ac:dyDescent="0.2">
      <c r="A157" s="51"/>
      <c r="B157" s="52"/>
      <c r="C157" s="43"/>
    </row>
    <row r="158" spans="1:3" x14ac:dyDescent="0.2">
      <c r="A158" s="51"/>
      <c r="B158" s="52"/>
      <c r="C158" s="43"/>
    </row>
    <row r="159" spans="1:3" x14ac:dyDescent="0.2">
      <c r="A159" s="51"/>
      <c r="B159" s="52"/>
      <c r="C159" s="43"/>
    </row>
    <row r="160" spans="1:3" x14ac:dyDescent="0.2">
      <c r="A160" s="51"/>
      <c r="B160" s="52"/>
      <c r="C160" s="43"/>
    </row>
    <row r="161" spans="1:3" x14ac:dyDescent="0.2">
      <c r="A161" s="51"/>
      <c r="B161" s="52"/>
      <c r="C161" s="43"/>
    </row>
    <row r="162" spans="1:3" x14ac:dyDescent="0.2">
      <c r="A162" s="51"/>
      <c r="B162" s="52"/>
      <c r="C162" s="43"/>
    </row>
    <row r="163" spans="1:3" x14ac:dyDescent="0.2">
      <c r="A163" s="51"/>
      <c r="B163" s="52"/>
      <c r="C163" s="43"/>
    </row>
    <row r="164" spans="1:3" x14ac:dyDescent="0.2">
      <c r="A164" s="51"/>
      <c r="B164" s="52"/>
      <c r="C164" s="43"/>
    </row>
    <row r="165" spans="1:3" x14ac:dyDescent="0.2">
      <c r="A165" s="51"/>
      <c r="B165" s="52"/>
      <c r="C165" s="43"/>
    </row>
    <row r="166" spans="1:3" x14ac:dyDescent="0.2">
      <c r="A166" s="51"/>
      <c r="B166" s="52"/>
      <c r="C166" s="43"/>
    </row>
    <row r="167" spans="1:3" x14ac:dyDescent="0.2">
      <c r="A167" s="51"/>
      <c r="B167" s="52"/>
      <c r="C167" s="43"/>
    </row>
    <row r="168" spans="1:3" x14ac:dyDescent="0.2">
      <c r="A168" s="51"/>
      <c r="B168" s="52"/>
      <c r="C168" s="43"/>
    </row>
    <row r="169" spans="1:3" x14ac:dyDescent="0.2">
      <c r="A169" s="51"/>
      <c r="B169" s="52"/>
      <c r="C169" s="43"/>
    </row>
    <row r="170" spans="1:3" x14ac:dyDescent="0.2">
      <c r="A170" s="51"/>
      <c r="B170" s="52"/>
      <c r="C170" s="43"/>
    </row>
    <row r="171" spans="1:3" x14ac:dyDescent="0.2">
      <c r="A171" s="51"/>
      <c r="B171" s="52"/>
      <c r="C171" s="43"/>
    </row>
    <row r="172" spans="1:3" x14ac:dyDescent="0.2">
      <c r="A172" s="51"/>
      <c r="B172" s="52"/>
      <c r="C172" s="43"/>
    </row>
    <row r="173" spans="1:3" x14ac:dyDescent="0.2">
      <c r="A173" s="51"/>
      <c r="B173" s="52"/>
      <c r="C173" s="43"/>
    </row>
    <row r="174" spans="1:3" x14ac:dyDescent="0.2">
      <c r="A174" s="51"/>
      <c r="B174" s="52"/>
      <c r="C174" s="43"/>
    </row>
    <row r="175" spans="1:3" x14ac:dyDescent="0.2">
      <c r="A175" s="51"/>
      <c r="B175" s="52"/>
      <c r="C175" s="43"/>
    </row>
    <row r="176" spans="1:3" x14ac:dyDescent="0.2">
      <c r="A176" s="51"/>
      <c r="B176" s="52"/>
      <c r="C176" s="43"/>
    </row>
    <row r="177" spans="1:3" x14ac:dyDescent="0.2">
      <c r="A177" s="51"/>
      <c r="B177" s="52"/>
      <c r="C177" s="43"/>
    </row>
    <row r="178" spans="1:3" x14ac:dyDescent="0.2">
      <c r="A178" s="51"/>
      <c r="B178" s="52"/>
      <c r="C178" s="43"/>
    </row>
    <row r="179" spans="1:3" x14ac:dyDescent="0.2">
      <c r="A179" s="51"/>
      <c r="B179" s="52"/>
      <c r="C179" s="43"/>
    </row>
    <row r="180" spans="1:3" x14ac:dyDescent="0.2">
      <c r="A180" s="51"/>
      <c r="B180" s="52"/>
      <c r="C180" s="43"/>
    </row>
    <row r="181" spans="1:3" x14ac:dyDescent="0.2">
      <c r="A181" s="51"/>
      <c r="B181" s="52"/>
      <c r="C181" s="43"/>
    </row>
    <row r="182" spans="1:3" x14ac:dyDescent="0.2">
      <c r="A182" s="51"/>
      <c r="B182" s="52"/>
      <c r="C182" s="43"/>
    </row>
    <row r="183" spans="1:3" x14ac:dyDescent="0.2">
      <c r="A183" s="51"/>
      <c r="B183" s="52"/>
      <c r="C183" s="43"/>
    </row>
    <row r="184" spans="1:3" x14ac:dyDescent="0.2">
      <c r="A184" s="51"/>
      <c r="B184" s="52"/>
      <c r="C184" s="43"/>
    </row>
    <row r="185" spans="1:3" x14ac:dyDescent="0.2">
      <c r="A185" s="51"/>
      <c r="B185" s="52"/>
      <c r="C185" s="43"/>
    </row>
    <row r="186" spans="1:3" x14ac:dyDescent="0.2">
      <c r="A186" s="51"/>
      <c r="B186" s="52"/>
      <c r="C186" s="43"/>
    </row>
    <row r="187" spans="1:3" x14ac:dyDescent="0.2">
      <c r="A187" s="51"/>
      <c r="B187" s="52"/>
      <c r="C187" s="43"/>
    </row>
    <row r="188" spans="1:3" x14ac:dyDescent="0.2">
      <c r="A188" s="51"/>
      <c r="B188" s="52"/>
      <c r="C188" s="43"/>
    </row>
    <row r="189" spans="1:3" x14ac:dyDescent="0.2">
      <c r="A189" s="51"/>
      <c r="B189" s="52"/>
      <c r="C189" s="43"/>
    </row>
    <row r="190" spans="1:3" x14ac:dyDescent="0.2">
      <c r="A190" s="51"/>
      <c r="B190" s="52"/>
      <c r="C190" s="43"/>
    </row>
    <row r="191" spans="1:3" x14ac:dyDescent="0.2">
      <c r="A191" s="51"/>
      <c r="B191" s="52"/>
      <c r="C191" s="43"/>
    </row>
    <row r="192" spans="1:3" x14ac:dyDescent="0.2">
      <c r="A192" s="51"/>
      <c r="B192" s="52"/>
      <c r="C192" s="43"/>
    </row>
    <row r="193" spans="1:3" x14ac:dyDescent="0.2">
      <c r="A193" s="51"/>
      <c r="B193" s="52"/>
      <c r="C193" s="43"/>
    </row>
    <row r="194" spans="1:3" x14ac:dyDescent="0.2">
      <c r="A194" s="51"/>
      <c r="B194" s="52"/>
      <c r="C194" s="43"/>
    </row>
    <row r="195" spans="1:3" x14ac:dyDescent="0.2">
      <c r="A195" s="51"/>
      <c r="B195" s="52"/>
      <c r="C195" s="43"/>
    </row>
    <row r="196" spans="1:3" x14ac:dyDescent="0.2">
      <c r="A196" s="51"/>
      <c r="B196" s="52"/>
      <c r="C196" s="43"/>
    </row>
    <row r="197" spans="1:3" x14ac:dyDescent="0.2">
      <c r="A197" s="51"/>
      <c r="B197" s="52"/>
      <c r="C197" s="43"/>
    </row>
    <row r="198" spans="1:3" x14ac:dyDescent="0.2">
      <c r="A198" s="51"/>
      <c r="B198" s="52"/>
      <c r="C198" s="43"/>
    </row>
    <row r="199" spans="1:3" x14ac:dyDescent="0.2">
      <c r="A199" s="51"/>
      <c r="B199" s="52"/>
      <c r="C199" s="43"/>
    </row>
    <row r="200" spans="1:3" x14ac:dyDescent="0.2">
      <c r="A200" s="51"/>
      <c r="B200" s="52"/>
      <c r="C200" s="43"/>
    </row>
    <row r="201" spans="1:3" x14ac:dyDescent="0.2">
      <c r="A201" s="51"/>
      <c r="B201" s="52"/>
      <c r="C201" s="43"/>
    </row>
    <row r="202" spans="1:3" x14ac:dyDescent="0.2">
      <c r="A202" s="51"/>
      <c r="B202" s="52"/>
      <c r="C202" s="43"/>
    </row>
    <row r="203" spans="1:3" x14ac:dyDescent="0.2">
      <c r="A203" s="51"/>
      <c r="B203" s="52"/>
      <c r="C203" s="43"/>
    </row>
    <row r="204" spans="1:3" x14ac:dyDescent="0.2">
      <c r="A204" s="51"/>
      <c r="B204" s="52"/>
      <c r="C204" s="43"/>
    </row>
    <row r="205" spans="1:3" x14ac:dyDescent="0.2">
      <c r="A205" s="51"/>
      <c r="B205" s="52"/>
      <c r="C205" s="43"/>
    </row>
    <row r="206" spans="1:3" x14ac:dyDescent="0.2">
      <c r="A206" s="51"/>
      <c r="B206" s="52"/>
      <c r="C206" s="43"/>
    </row>
    <row r="207" spans="1:3" x14ac:dyDescent="0.2">
      <c r="A207" s="51"/>
      <c r="B207" s="52"/>
      <c r="C207" s="43"/>
    </row>
    <row r="208" spans="1:3" x14ac:dyDescent="0.2">
      <c r="A208" s="51"/>
      <c r="B208" s="52"/>
      <c r="C208" s="43"/>
    </row>
    <row r="209" spans="1:3" x14ac:dyDescent="0.2">
      <c r="A209" s="51"/>
      <c r="B209" s="52"/>
      <c r="C209" s="43"/>
    </row>
    <row r="210" spans="1:3" x14ac:dyDescent="0.2">
      <c r="A210" s="51"/>
      <c r="B210" s="52"/>
      <c r="C210" s="43"/>
    </row>
    <row r="211" spans="1:3" x14ac:dyDescent="0.2">
      <c r="A211" s="51"/>
      <c r="B211" s="52"/>
      <c r="C211" s="43"/>
    </row>
    <row r="212" spans="1:3" x14ac:dyDescent="0.2">
      <c r="A212" s="51"/>
      <c r="B212" s="52"/>
      <c r="C212" s="43"/>
    </row>
    <row r="213" spans="1:3" x14ac:dyDescent="0.2">
      <c r="A213" s="51"/>
      <c r="B213" s="52"/>
      <c r="C213" s="43"/>
    </row>
    <row r="214" spans="1:3" x14ac:dyDescent="0.2">
      <c r="A214" s="51"/>
      <c r="B214" s="52"/>
      <c r="C214" s="43"/>
    </row>
    <row r="215" spans="1:3" x14ac:dyDescent="0.2">
      <c r="A215" s="51"/>
      <c r="B215" s="52"/>
      <c r="C215" s="43"/>
    </row>
    <row r="216" spans="1:3" x14ac:dyDescent="0.2">
      <c r="A216" s="51"/>
      <c r="B216" s="52"/>
      <c r="C216" s="43"/>
    </row>
    <row r="217" spans="1:3" x14ac:dyDescent="0.2">
      <c r="A217" s="51"/>
      <c r="B217" s="52"/>
      <c r="C217" s="43"/>
    </row>
    <row r="218" spans="1:3" x14ac:dyDescent="0.2">
      <c r="A218" s="51"/>
      <c r="B218" s="52"/>
      <c r="C218" s="43"/>
    </row>
    <row r="219" spans="1:3" x14ac:dyDescent="0.2">
      <c r="A219" s="51"/>
      <c r="B219" s="52"/>
      <c r="C219" s="43"/>
    </row>
    <row r="220" spans="1:3" x14ac:dyDescent="0.2">
      <c r="A220" s="51"/>
      <c r="B220" s="52"/>
      <c r="C220" s="43"/>
    </row>
    <row r="221" spans="1:3" x14ac:dyDescent="0.2">
      <c r="A221" s="51"/>
      <c r="B221" s="52"/>
      <c r="C221" s="43"/>
    </row>
    <row r="222" spans="1:3" x14ac:dyDescent="0.2">
      <c r="A222" s="51"/>
      <c r="B222" s="52"/>
      <c r="C222" s="43"/>
    </row>
    <row r="223" spans="1:3" x14ac:dyDescent="0.2">
      <c r="A223" s="51"/>
      <c r="B223" s="52"/>
      <c r="C223" s="43"/>
    </row>
    <row r="224" spans="1:3" x14ac:dyDescent="0.2">
      <c r="A224" s="51"/>
      <c r="B224" s="52"/>
      <c r="C224" s="43"/>
    </row>
    <row r="225" spans="1:3" x14ac:dyDescent="0.2">
      <c r="A225" s="51"/>
      <c r="B225" s="52"/>
      <c r="C225" s="43"/>
    </row>
  </sheetData>
  <phoneticPr fontId="0" type="noConversion"/>
  <pageMargins left="0" right="0" top="0" bottom="0" header="0.5" footer="0.5"/>
  <pageSetup paperSize="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224"/>
  <sheetViews>
    <sheetView showFormulas="1" tabSelected="1" topLeftCell="A34" workbookViewId="0">
      <selection activeCell="F47" sqref="F47"/>
    </sheetView>
  </sheetViews>
  <sheetFormatPr defaultRowHeight="12.75" x14ac:dyDescent="0.2"/>
  <cols>
    <col min="2" max="2" width="9.5703125" bestFit="1" customWidth="1" collapsed="1"/>
    <col min="3" max="3" width="10.42578125" customWidth="1" collapsed="1"/>
    <col min="4" max="4" width="9.5703125" bestFit="1" customWidth="1" collapsed="1"/>
    <col min="5" max="5" width="9.28515625" customWidth="1" collapsed="1"/>
    <col min="6" max="6" width="8.28515625" bestFit="1" customWidth="1" collapsed="1"/>
  </cols>
  <sheetData>
    <row r="2" spans="1:34" x14ac:dyDescent="0.2">
      <c r="A2" s="10"/>
      <c r="B2" s="9">
        <v>57245</v>
      </c>
      <c r="C2" s="5"/>
      <c r="D2" s="9">
        <v>500154</v>
      </c>
      <c r="E2" s="9"/>
      <c r="F2" s="9"/>
      <c r="G2" s="10"/>
      <c r="H2" s="9"/>
      <c r="I2" s="5"/>
      <c r="J2" s="9"/>
      <c r="K2" s="9"/>
      <c r="L2" s="9"/>
    </row>
    <row r="3" spans="1:34" x14ac:dyDescent="0.2">
      <c r="A3" s="1"/>
      <c r="B3" s="1" t="s">
        <v>3</v>
      </c>
      <c r="C3" s="5"/>
      <c r="D3" s="11" t="s">
        <v>4</v>
      </c>
      <c r="E3" s="2"/>
      <c r="F3" s="9"/>
      <c r="G3" s="1"/>
      <c r="H3" s="1"/>
      <c r="I3" s="5"/>
      <c r="J3" s="11"/>
      <c r="K3" s="2"/>
      <c r="L3" s="9"/>
    </row>
    <row r="4" spans="1:34" x14ac:dyDescent="0.2">
      <c r="A4" s="12" t="s">
        <v>2</v>
      </c>
      <c r="B4" s="3" t="s">
        <v>5</v>
      </c>
      <c r="C4" s="13" t="s">
        <v>6</v>
      </c>
      <c r="D4" s="3" t="s">
        <v>5</v>
      </c>
      <c r="E4" s="3" t="s">
        <v>6</v>
      </c>
      <c r="F4" s="9"/>
      <c r="G4" s="12"/>
      <c r="H4" s="3"/>
      <c r="I4" s="13"/>
      <c r="J4" s="3"/>
      <c r="K4" s="3"/>
      <c r="L4" s="9"/>
    </row>
    <row r="5" spans="1:34" x14ac:dyDescent="0.2">
      <c r="A5" s="14">
        <v>1</v>
      </c>
      <c r="B5" s="4">
        <v>-21436</v>
      </c>
      <c r="C5" s="4">
        <v>-10000</v>
      </c>
      <c r="D5" s="4">
        <v>-24220</v>
      </c>
      <c r="E5" s="4">
        <v>-11950</v>
      </c>
      <c r="F5" s="86">
        <f>+C5-B5+E5-D5</f>
        <v>23706</v>
      </c>
      <c r="G5" s="14"/>
      <c r="H5" s="4"/>
      <c r="I5" s="4"/>
      <c r="J5" s="4"/>
      <c r="K5" s="4"/>
      <c r="L5" s="4"/>
    </row>
    <row r="6" spans="1:34" x14ac:dyDescent="0.2">
      <c r="A6" s="14">
        <v>2</v>
      </c>
      <c r="B6" s="4"/>
      <c r="C6" s="4">
        <v>-10000</v>
      </c>
      <c r="D6" s="4"/>
      <c r="E6" s="4">
        <v>-11950</v>
      </c>
      <c r="F6" s="86">
        <f t="shared" ref="F6:F35" si="0">+C6-B6+E6-D6</f>
        <v>-21950</v>
      </c>
      <c r="G6" s="14"/>
      <c r="H6" s="16"/>
      <c r="I6" s="16"/>
      <c r="J6" s="16"/>
      <c r="K6" s="16"/>
      <c r="L6" s="1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</row>
    <row r="7" spans="1:34" x14ac:dyDescent="0.2">
      <c r="A7" s="14">
        <v>3</v>
      </c>
      <c r="B7" s="4">
        <v>-9944</v>
      </c>
      <c r="C7" s="4">
        <v>-10000</v>
      </c>
      <c r="D7" s="4">
        <v>-17203</v>
      </c>
      <c r="E7" s="4">
        <v>-17052</v>
      </c>
      <c r="F7" s="86">
        <f t="shared" si="0"/>
        <v>95</v>
      </c>
      <c r="G7" s="14"/>
      <c r="H7" s="16"/>
      <c r="I7" s="16"/>
      <c r="J7" s="16"/>
      <c r="K7" s="16"/>
      <c r="L7" s="1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</row>
    <row r="8" spans="1:34" x14ac:dyDescent="0.2">
      <c r="A8" s="14">
        <v>4</v>
      </c>
      <c r="B8" s="4">
        <v>-174</v>
      </c>
      <c r="C8" s="4"/>
      <c r="D8" s="4">
        <v>-2179</v>
      </c>
      <c r="E8" s="4">
        <v>-1950</v>
      </c>
      <c r="F8" s="86">
        <f t="shared" si="0"/>
        <v>403</v>
      </c>
      <c r="G8" s="14"/>
      <c r="H8" s="16"/>
      <c r="I8" s="16"/>
      <c r="J8" s="16"/>
      <c r="K8" s="16"/>
      <c r="L8" s="1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</row>
    <row r="9" spans="1:34" x14ac:dyDescent="0.2">
      <c r="A9" s="14">
        <v>5</v>
      </c>
      <c r="B9" s="4"/>
      <c r="C9" s="4"/>
      <c r="D9" s="4"/>
      <c r="E9" s="4">
        <v>-1950</v>
      </c>
      <c r="F9" s="86">
        <f t="shared" si="0"/>
        <v>-1950</v>
      </c>
      <c r="G9" s="14"/>
      <c r="H9" s="16"/>
      <c r="I9" s="16"/>
      <c r="J9" s="16"/>
      <c r="K9" s="16"/>
      <c r="L9" s="1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</row>
    <row r="10" spans="1:34" x14ac:dyDescent="0.2">
      <c r="A10" s="14">
        <v>6</v>
      </c>
      <c r="B10" s="4"/>
      <c r="C10" s="4"/>
      <c r="D10" s="4"/>
      <c r="E10" s="4">
        <v>-1950</v>
      </c>
      <c r="F10" s="86">
        <f t="shared" si="0"/>
        <v>-1950</v>
      </c>
      <c r="G10" s="14"/>
      <c r="H10" s="16"/>
      <c r="I10" s="16"/>
      <c r="J10" s="16"/>
      <c r="K10" s="16"/>
      <c r="L10" s="1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x14ac:dyDescent="0.2">
      <c r="A11" s="14">
        <v>7</v>
      </c>
      <c r="B11" s="26"/>
      <c r="C11" s="4"/>
      <c r="D11" s="26"/>
      <c r="E11" s="4">
        <v>-1950</v>
      </c>
      <c r="F11" s="86">
        <f t="shared" si="0"/>
        <v>-1950</v>
      </c>
      <c r="G11" s="14"/>
      <c r="H11" s="16"/>
      <c r="I11" s="16"/>
      <c r="J11" s="16"/>
      <c r="K11" s="16"/>
      <c r="L11" s="1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</row>
    <row r="12" spans="1:34" x14ac:dyDescent="0.2">
      <c r="A12" s="14">
        <v>8</v>
      </c>
      <c r="B12" s="4"/>
      <c r="C12" s="4"/>
      <c r="D12" s="26"/>
      <c r="E12" s="4">
        <v>-1950</v>
      </c>
      <c r="F12" s="86">
        <f t="shared" si="0"/>
        <v>-1950</v>
      </c>
      <c r="G12" s="14"/>
      <c r="H12" s="16"/>
      <c r="I12" s="16"/>
      <c r="J12" s="16"/>
      <c r="K12" s="16"/>
      <c r="L12" s="1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</row>
    <row r="13" spans="1:34" x14ac:dyDescent="0.2">
      <c r="A13" s="14">
        <v>9</v>
      </c>
      <c r="B13" s="26"/>
      <c r="C13" s="4"/>
      <c r="D13" s="26"/>
      <c r="E13" s="4">
        <v>-1950</v>
      </c>
      <c r="F13" s="86">
        <f t="shared" si="0"/>
        <v>-1950</v>
      </c>
      <c r="G13" s="14"/>
      <c r="H13" s="16"/>
      <c r="I13" s="16"/>
      <c r="J13" s="16"/>
      <c r="K13" s="16"/>
      <c r="L13" s="1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</row>
    <row r="14" spans="1:34" x14ac:dyDescent="0.2">
      <c r="A14" s="14">
        <v>10</v>
      </c>
      <c r="B14" s="4"/>
      <c r="C14" s="4"/>
      <c r="D14" s="26"/>
      <c r="E14" s="4">
        <v>-1950</v>
      </c>
      <c r="F14" s="86">
        <f t="shared" si="0"/>
        <v>-1950</v>
      </c>
      <c r="G14" s="14"/>
      <c r="H14" s="16"/>
      <c r="I14" s="16"/>
      <c r="J14" s="16"/>
      <c r="K14" s="16"/>
      <c r="L14" s="1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</row>
    <row r="15" spans="1:34" x14ac:dyDescent="0.2">
      <c r="A15" s="14">
        <v>11</v>
      </c>
      <c r="B15" s="4"/>
      <c r="C15" s="4"/>
      <c r="D15" s="4"/>
      <c r="E15" s="4"/>
      <c r="F15" s="86">
        <f t="shared" si="0"/>
        <v>0</v>
      </c>
      <c r="G15" s="14"/>
      <c r="H15" s="16"/>
      <c r="I15" s="16"/>
      <c r="J15" s="16"/>
      <c r="K15" s="16"/>
      <c r="L15" s="1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</row>
    <row r="16" spans="1:34" x14ac:dyDescent="0.2">
      <c r="A16" s="14">
        <v>12</v>
      </c>
      <c r="B16" s="4"/>
      <c r="C16" s="4"/>
      <c r="D16" s="4"/>
      <c r="E16" s="4"/>
      <c r="F16" s="86">
        <f t="shared" si="0"/>
        <v>0</v>
      </c>
      <c r="G16" s="14"/>
      <c r="H16" s="16"/>
      <c r="I16" s="16"/>
      <c r="J16" s="16"/>
      <c r="K16" s="16"/>
      <c r="L16" s="1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</row>
    <row r="17" spans="1:34" x14ac:dyDescent="0.2">
      <c r="A17" s="14">
        <v>13</v>
      </c>
      <c r="B17" s="4"/>
      <c r="C17" s="4"/>
      <c r="D17" s="4"/>
      <c r="E17" s="4"/>
      <c r="F17" s="86">
        <f t="shared" si="0"/>
        <v>0</v>
      </c>
      <c r="G17" s="14"/>
      <c r="H17" s="16"/>
      <c r="I17" s="16"/>
      <c r="J17" s="16"/>
      <c r="K17" s="16"/>
      <c r="L17" s="1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</row>
    <row r="18" spans="1:34" x14ac:dyDescent="0.2">
      <c r="A18" s="14">
        <v>14</v>
      </c>
      <c r="B18" s="4"/>
      <c r="C18" s="4"/>
      <c r="D18" s="4"/>
      <c r="E18" s="4"/>
      <c r="F18" s="86">
        <f t="shared" si="0"/>
        <v>0</v>
      </c>
      <c r="G18" s="14"/>
      <c r="H18" s="16"/>
      <c r="I18" s="16"/>
      <c r="J18" s="16"/>
      <c r="K18" s="16"/>
      <c r="L18" s="1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</row>
    <row r="19" spans="1:34" x14ac:dyDescent="0.2">
      <c r="A19" s="14">
        <v>15</v>
      </c>
      <c r="B19" s="4"/>
      <c r="C19" s="4"/>
      <c r="D19" s="4"/>
      <c r="E19" s="4"/>
      <c r="F19" s="86">
        <f t="shared" si="0"/>
        <v>0</v>
      </c>
      <c r="G19" s="14"/>
      <c r="H19" s="16"/>
      <c r="I19" s="16"/>
      <c r="J19" s="16"/>
      <c r="K19" s="16"/>
      <c r="L19" s="1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</row>
    <row r="20" spans="1:34" x14ac:dyDescent="0.2">
      <c r="A20" s="14">
        <v>16</v>
      </c>
      <c r="B20" s="4"/>
      <c r="C20" s="4"/>
      <c r="D20" s="4"/>
      <c r="E20" s="4"/>
      <c r="F20" s="86">
        <f t="shared" si="0"/>
        <v>0</v>
      </c>
      <c r="G20" s="14"/>
      <c r="H20" s="16"/>
      <c r="I20" s="16"/>
      <c r="J20" s="16"/>
      <c r="K20" s="16"/>
      <c r="L20" s="1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</row>
    <row r="21" spans="1:34" x14ac:dyDescent="0.2">
      <c r="A21" s="14">
        <v>17</v>
      </c>
      <c r="B21" s="4"/>
      <c r="C21" s="4"/>
      <c r="D21" s="4"/>
      <c r="E21" s="4"/>
      <c r="F21" s="86">
        <f t="shared" si="0"/>
        <v>0</v>
      </c>
      <c r="G21" s="14"/>
      <c r="H21" s="16"/>
      <c r="I21" s="16"/>
      <c r="J21" s="16"/>
      <c r="K21" s="16"/>
      <c r="L21" s="1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</row>
    <row r="22" spans="1:34" x14ac:dyDescent="0.2">
      <c r="A22" s="14">
        <v>18</v>
      </c>
      <c r="B22" s="4"/>
      <c r="C22" s="4"/>
      <c r="D22" s="4"/>
      <c r="E22" s="4"/>
      <c r="F22" s="86">
        <f t="shared" si="0"/>
        <v>0</v>
      </c>
      <c r="G22" s="14"/>
      <c r="H22" s="16"/>
      <c r="I22" s="16"/>
      <c r="J22" s="16"/>
      <c r="K22" s="16"/>
      <c r="L22" s="1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</row>
    <row r="23" spans="1:34" x14ac:dyDescent="0.2">
      <c r="A23" s="14">
        <v>19</v>
      </c>
      <c r="B23" s="4"/>
      <c r="C23" s="4"/>
      <c r="D23" s="4"/>
      <c r="E23" s="4"/>
      <c r="F23" s="86">
        <f t="shared" si="0"/>
        <v>0</v>
      </c>
      <c r="G23" s="14"/>
      <c r="H23" s="16"/>
      <c r="I23" s="16"/>
      <c r="J23" s="16"/>
      <c r="K23" s="16"/>
      <c r="L23" s="1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</row>
    <row r="24" spans="1:34" x14ac:dyDescent="0.2">
      <c r="A24" s="14">
        <v>20</v>
      </c>
      <c r="B24" s="4"/>
      <c r="C24" s="4"/>
      <c r="D24" s="4"/>
      <c r="E24" s="4"/>
      <c r="F24" s="86">
        <f t="shared" si="0"/>
        <v>0</v>
      </c>
      <c r="G24" s="14"/>
      <c r="H24" s="16"/>
      <c r="I24" s="16"/>
      <c r="J24" s="16"/>
      <c r="K24" s="16"/>
      <c r="L24" s="1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</row>
    <row r="25" spans="1:34" x14ac:dyDescent="0.2">
      <c r="A25" s="14">
        <v>21</v>
      </c>
      <c r="B25" s="4"/>
      <c r="C25" s="4"/>
      <c r="D25" s="4"/>
      <c r="E25" s="4"/>
      <c r="F25" s="86">
        <f t="shared" si="0"/>
        <v>0</v>
      </c>
      <c r="G25" s="14"/>
      <c r="H25" s="16"/>
      <c r="I25" s="16"/>
      <c r="J25" s="16"/>
      <c r="K25" s="16"/>
      <c r="L25" s="1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</row>
    <row r="26" spans="1:34" x14ac:dyDescent="0.2">
      <c r="A26" s="14">
        <v>22</v>
      </c>
      <c r="B26" s="4"/>
      <c r="C26" s="4"/>
      <c r="D26" s="4"/>
      <c r="E26" s="4"/>
      <c r="F26" s="86">
        <f t="shared" si="0"/>
        <v>0</v>
      </c>
      <c r="G26" s="14"/>
      <c r="H26" s="16"/>
      <c r="I26" s="16"/>
      <c r="J26" s="16"/>
      <c r="K26" s="16"/>
      <c r="L26" s="1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</row>
    <row r="27" spans="1:34" x14ac:dyDescent="0.2">
      <c r="A27" s="14">
        <v>23</v>
      </c>
      <c r="B27" s="4"/>
      <c r="C27" s="4"/>
      <c r="D27" s="4"/>
      <c r="E27" s="4"/>
      <c r="F27" s="86">
        <f t="shared" si="0"/>
        <v>0</v>
      </c>
      <c r="G27" s="14"/>
      <c r="H27" s="16"/>
      <c r="I27" s="16"/>
      <c r="J27" s="16"/>
      <c r="K27" s="16"/>
      <c r="L27" s="1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</row>
    <row r="28" spans="1:34" x14ac:dyDescent="0.2">
      <c r="A28" s="14">
        <v>24</v>
      </c>
      <c r="B28" s="4"/>
      <c r="C28" s="4"/>
      <c r="D28" s="4"/>
      <c r="E28" s="4"/>
      <c r="F28" s="86">
        <f t="shared" si="0"/>
        <v>0</v>
      </c>
      <c r="G28" s="14"/>
      <c r="H28" s="16"/>
      <c r="I28" s="16"/>
      <c r="J28" s="16"/>
      <c r="K28" s="16"/>
      <c r="L28" s="1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</row>
    <row r="29" spans="1:34" x14ac:dyDescent="0.2">
      <c r="A29" s="14">
        <v>25</v>
      </c>
      <c r="B29" s="4"/>
      <c r="C29" s="4"/>
      <c r="D29" s="4"/>
      <c r="E29" s="4"/>
      <c r="F29" s="86">
        <f t="shared" si="0"/>
        <v>0</v>
      </c>
      <c r="G29" s="14"/>
      <c r="H29" s="16"/>
      <c r="I29" s="16"/>
      <c r="J29" s="16"/>
      <c r="K29" s="16"/>
      <c r="L29" s="1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</row>
    <row r="30" spans="1:34" x14ac:dyDescent="0.2">
      <c r="A30" s="14">
        <v>26</v>
      </c>
      <c r="B30" s="4"/>
      <c r="C30" s="4"/>
      <c r="D30" s="4"/>
      <c r="E30" s="4"/>
      <c r="F30" s="86">
        <f t="shared" si="0"/>
        <v>0</v>
      </c>
      <c r="G30" s="14"/>
      <c r="H30" s="16"/>
      <c r="I30" s="16"/>
      <c r="J30" s="16"/>
      <c r="K30" s="16"/>
      <c r="L30" s="1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</row>
    <row r="31" spans="1:34" x14ac:dyDescent="0.2">
      <c r="A31" s="14">
        <v>27</v>
      </c>
      <c r="B31" s="4"/>
      <c r="C31" s="4"/>
      <c r="D31" s="4"/>
      <c r="E31" s="4"/>
      <c r="F31" s="86">
        <f t="shared" si="0"/>
        <v>0</v>
      </c>
      <c r="G31" s="14"/>
      <c r="H31" s="16"/>
      <c r="I31" s="16"/>
      <c r="J31" s="16"/>
      <c r="K31" s="16"/>
      <c r="L31" s="1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</row>
    <row r="32" spans="1:34" x14ac:dyDescent="0.2">
      <c r="A32" s="14">
        <v>28</v>
      </c>
      <c r="B32" s="4"/>
      <c r="C32" s="4"/>
      <c r="D32" s="4"/>
      <c r="E32" s="4"/>
      <c r="F32" s="86">
        <f t="shared" si="0"/>
        <v>0</v>
      </c>
      <c r="G32" s="14"/>
      <c r="H32" s="16"/>
      <c r="I32" s="16"/>
      <c r="J32" s="16"/>
      <c r="K32" s="16"/>
      <c r="L32" s="1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</row>
    <row r="33" spans="1:34" x14ac:dyDescent="0.2">
      <c r="A33" s="14">
        <v>29</v>
      </c>
      <c r="B33" s="4"/>
      <c r="C33" s="4"/>
      <c r="D33" s="4"/>
      <c r="E33" s="4"/>
      <c r="F33" s="86">
        <f t="shared" si="0"/>
        <v>0</v>
      </c>
      <c r="G33" s="14"/>
      <c r="H33" s="16"/>
      <c r="I33" s="16"/>
      <c r="J33" s="16"/>
      <c r="K33" s="16"/>
      <c r="L33" s="1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</row>
    <row r="34" spans="1:34" x14ac:dyDescent="0.2">
      <c r="A34" s="14">
        <v>30</v>
      </c>
      <c r="B34" s="4"/>
      <c r="C34" s="4"/>
      <c r="D34" s="4"/>
      <c r="E34" s="4"/>
      <c r="F34" s="86">
        <f t="shared" si="0"/>
        <v>0</v>
      </c>
      <c r="G34" s="14"/>
      <c r="H34" s="16"/>
      <c r="I34" s="16"/>
      <c r="J34" s="16"/>
      <c r="K34" s="16"/>
      <c r="L34" s="1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</row>
    <row r="35" spans="1:34" x14ac:dyDescent="0.2">
      <c r="A35" s="14">
        <v>31</v>
      </c>
      <c r="B35" s="15"/>
      <c r="C35" s="15"/>
      <c r="D35" s="16"/>
      <c r="E35" s="15"/>
      <c r="F35" s="86">
        <f t="shared" si="0"/>
        <v>0</v>
      </c>
      <c r="G35" s="14"/>
      <c r="H35" s="16"/>
      <c r="I35" s="16"/>
      <c r="J35" s="16"/>
      <c r="K35" s="16"/>
      <c r="L35" s="1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</row>
    <row r="36" spans="1:34" x14ac:dyDescent="0.2">
      <c r="A36" s="14"/>
      <c r="B36" s="85">
        <f>SUM(B5:B35)</f>
        <v>-31554</v>
      </c>
      <c r="C36" s="85">
        <f>SUM(C5:C35)</f>
        <v>-30000</v>
      </c>
      <c r="D36" s="85">
        <f>SUM(D5:D35)</f>
        <v>-43602</v>
      </c>
      <c r="E36" s="85">
        <f>SUM(E5:E35)</f>
        <v>-54602</v>
      </c>
      <c r="F36" s="85">
        <f>SUM(F5:F35)</f>
        <v>-9446</v>
      </c>
      <c r="G36" s="14"/>
      <c r="H36" s="16"/>
      <c r="I36" s="16"/>
      <c r="J36" s="16"/>
      <c r="K36" s="16"/>
      <c r="L36" s="1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</row>
    <row r="37" spans="1:34" x14ac:dyDescent="0.2">
      <c r="A37" s="17"/>
      <c r="B37" s="9"/>
      <c r="C37" s="7">
        <f>+B36-C36</f>
        <v>-1554</v>
      </c>
      <c r="D37" s="7"/>
      <c r="E37" s="7">
        <f>+D36-E36</f>
        <v>11000</v>
      </c>
      <c r="F37" s="8"/>
      <c r="G37" s="17"/>
      <c r="H37" s="32"/>
      <c r="I37" s="28"/>
      <c r="J37" s="28"/>
      <c r="K37" s="28"/>
      <c r="L37" s="29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</row>
    <row r="38" spans="1:34" x14ac:dyDescent="0.2">
      <c r="A38" s="9"/>
      <c r="B38" s="9"/>
      <c r="C38" s="5"/>
      <c r="D38" s="5"/>
      <c r="E38" s="6"/>
      <c r="F38" s="18"/>
      <c r="G38" s="9"/>
      <c r="H38" s="32"/>
      <c r="I38" s="33"/>
      <c r="J38" s="34"/>
      <c r="K38" s="34"/>
      <c r="L38" s="70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</row>
    <row r="39" spans="1:34" x14ac:dyDescent="0.2">
      <c r="A39" s="9"/>
      <c r="B39" s="9"/>
      <c r="C39" s="7"/>
      <c r="D39" s="19"/>
      <c r="E39" s="20"/>
      <c r="F39" s="7"/>
      <c r="G39" s="9"/>
      <c r="H39" s="32"/>
      <c r="I39" s="28"/>
      <c r="J39" s="39"/>
      <c r="K39" s="71"/>
      <c r="L39" s="28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</row>
    <row r="40" spans="1:34" x14ac:dyDescent="0.2">
      <c r="A40" s="9"/>
      <c r="B40" s="1"/>
      <c r="C40" s="5"/>
      <c r="D40" s="19"/>
      <c r="E40" s="19"/>
      <c r="F40" s="22"/>
      <c r="G40" s="9"/>
      <c r="H40" s="32"/>
      <c r="I40" s="33"/>
      <c r="J40" s="39"/>
      <c r="K40" s="39"/>
      <c r="L40" s="28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</row>
    <row r="41" spans="1:34" x14ac:dyDescent="0.2">
      <c r="A41" s="9"/>
      <c r="B41" s="25">
        <v>37225</v>
      </c>
      <c r="C41" s="5"/>
      <c r="D41" s="21"/>
      <c r="E41" s="21"/>
      <c r="F41" s="35">
        <v>10248</v>
      </c>
      <c r="G41" s="9"/>
      <c r="H41" s="72"/>
      <c r="I41" s="33"/>
      <c r="J41" s="73"/>
      <c r="K41" s="73"/>
      <c r="L41" s="28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</row>
    <row r="42" spans="1:34" x14ac:dyDescent="0.2">
      <c r="A42" s="9"/>
      <c r="B42" s="25">
        <v>37235</v>
      </c>
      <c r="C42" s="5"/>
      <c r="D42" s="21"/>
      <c r="E42" s="21"/>
      <c r="F42" s="22">
        <f>+F41+F36</f>
        <v>802</v>
      </c>
      <c r="G42" s="9"/>
      <c r="H42" s="72"/>
      <c r="I42" s="33"/>
      <c r="J42" s="73"/>
      <c r="K42" s="73"/>
      <c r="L42" s="37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</row>
    <row r="43" spans="1:34" x14ac:dyDescent="0.2">
      <c r="B43" s="24"/>
      <c r="F43" s="23"/>
      <c r="H43" s="36"/>
      <c r="I43" s="36"/>
      <c r="J43" s="36"/>
      <c r="K43" s="36"/>
      <c r="L43" s="74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</row>
    <row r="44" spans="1:34" x14ac:dyDescent="0.2"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</row>
    <row r="45" spans="1:34" x14ac:dyDescent="0.2"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</row>
    <row r="46" spans="1:34" x14ac:dyDescent="0.2">
      <c r="A46" s="9" t="s">
        <v>15</v>
      </c>
      <c r="B46" s="9"/>
      <c r="C46" s="9"/>
      <c r="D46" s="19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</row>
    <row r="47" spans="1:34" x14ac:dyDescent="0.2">
      <c r="A47" s="87">
        <f>+B41</f>
        <v>37225</v>
      </c>
      <c r="B47" s="9"/>
      <c r="C47" s="9"/>
      <c r="D47" s="75">
        <v>-61736</v>
      </c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</row>
    <row r="48" spans="1:34" x14ac:dyDescent="0.2">
      <c r="A48" s="87">
        <f>+B42</f>
        <v>37235</v>
      </c>
      <c r="B48" s="9"/>
      <c r="C48" s="9"/>
      <c r="D48" s="40" t="e">
        <f>+F36*#REF!</f>
        <v>#REF!</v>
      </c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</row>
    <row r="49" spans="1:34" x14ac:dyDescent="0.2">
      <c r="A49" s="9"/>
      <c r="B49" s="9"/>
      <c r="C49" s="9"/>
      <c r="D49" s="31" t="e">
        <f>+D48+D47</f>
        <v>#REF!</v>
      </c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</row>
    <row r="50" spans="1:34" x14ac:dyDescent="0.2"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</row>
    <row r="51" spans="1:34" x14ac:dyDescent="0.2"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</row>
    <row r="52" spans="1:34" x14ac:dyDescent="0.2"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</row>
    <row r="53" spans="1:34" x14ac:dyDescent="0.2"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</row>
    <row r="54" spans="1:34" x14ac:dyDescent="0.2"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</row>
    <row r="55" spans="1:34" x14ac:dyDescent="0.2"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</row>
    <row r="56" spans="1:34" x14ac:dyDescent="0.2"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</row>
    <row r="57" spans="1:34" x14ac:dyDescent="0.2"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</row>
    <row r="58" spans="1:34" x14ac:dyDescent="0.2"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</row>
    <row r="59" spans="1:34" x14ac:dyDescent="0.2"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</row>
    <row r="60" spans="1:34" x14ac:dyDescent="0.2"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</row>
    <row r="61" spans="1:34" x14ac:dyDescent="0.2"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</row>
    <row r="62" spans="1:34" x14ac:dyDescent="0.2"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</row>
    <row r="63" spans="1:34" x14ac:dyDescent="0.2"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</row>
    <row r="64" spans="1:34" x14ac:dyDescent="0.2"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</row>
    <row r="65" spans="8:34" x14ac:dyDescent="0.2"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</row>
    <row r="66" spans="8:34" x14ac:dyDescent="0.2"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</row>
    <row r="67" spans="8:34" x14ac:dyDescent="0.2"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</row>
    <row r="68" spans="8:34" x14ac:dyDescent="0.2"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</row>
    <row r="69" spans="8:34" x14ac:dyDescent="0.2"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</row>
    <row r="70" spans="8:34" x14ac:dyDescent="0.2"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</row>
    <row r="71" spans="8:34" x14ac:dyDescent="0.2"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</row>
    <row r="72" spans="8:34" x14ac:dyDescent="0.2"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</row>
    <row r="73" spans="8:34" x14ac:dyDescent="0.2"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</row>
    <row r="74" spans="8:34" x14ac:dyDescent="0.2"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</row>
    <row r="75" spans="8:34" x14ac:dyDescent="0.2"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</row>
    <row r="76" spans="8:34" x14ac:dyDescent="0.2"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</row>
    <row r="77" spans="8:34" x14ac:dyDescent="0.2"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</row>
    <row r="78" spans="8:34" x14ac:dyDescent="0.2"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</row>
    <row r="79" spans="8:34" x14ac:dyDescent="0.2"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</row>
    <row r="80" spans="8:34" x14ac:dyDescent="0.2"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</row>
    <row r="81" spans="8:34" x14ac:dyDescent="0.2"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</row>
    <row r="82" spans="8:34" x14ac:dyDescent="0.2"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</row>
    <row r="83" spans="8:34" x14ac:dyDescent="0.2"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</row>
    <row r="84" spans="8:34" x14ac:dyDescent="0.2"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</row>
    <row r="85" spans="8:34" x14ac:dyDescent="0.2"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</row>
    <row r="86" spans="8:34" x14ac:dyDescent="0.2"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</row>
    <row r="87" spans="8:34" x14ac:dyDescent="0.2"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</row>
    <row r="88" spans="8:34" x14ac:dyDescent="0.2"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</row>
    <row r="89" spans="8:34" x14ac:dyDescent="0.2"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</row>
    <row r="90" spans="8:34" x14ac:dyDescent="0.2"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</row>
    <row r="91" spans="8:34" x14ac:dyDescent="0.2"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</row>
    <row r="92" spans="8:34" x14ac:dyDescent="0.2"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</row>
    <row r="93" spans="8:34" x14ac:dyDescent="0.2"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</row>
    <row r="94" spans="8:34" x14ac:dyDescent="0.2"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</row>
    <row r="95" spans="8:34" x14ac:dyDescent="0.2"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</row>
    <row r="96" spans="8:34" x14ac:dyDescent="0.2"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</row>
    <row r="97" spans="8:34" x14ac:dyDescent="0.2"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</row>
    <row r="98" spans="8:34" x14ac:dyDescent="0.2"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</row>
    <row r="99" spans="8:34" x14ac:dyDescent="0.2"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</row>
    <row r="100" spans="8:34" x14ac:dyDescent="0.2"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</row>
    <row r="101" spans="8:34" x14ac:dyDescent="0.2"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</row>
    <row r="102" spans="8:34" x14ac:dyDescent="0.2"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</row>
    <row r="103" spans="8:34" x14ac:dyDescent="0.2"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</row>
    <row r="104" spans="8:34" x14ac:dyDescent="0.2"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</row>
    <row r="105" spans="8:34" x14ac:dyDescent="0.2"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</row>
    <row r="106" spans="8:34" x14ac:dyDescent="0.2"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</row>
    <row r="107" spans="8:34" x14ac:dyDescent="0.2"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</row>
    <row r="108" spans="8:34" x14ac:dyDescent="0.2"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</row>
    <row r="109" spans="8:34" x14ac:dyDescent="0.2"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</row>
    <row r="110" spans="8:34" x14ac:dyDescent="0.2"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</row>
    <row r="111" spans="8:34" x14ac:dyDescent="0.2"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</row>
    <row r="112" spans="8:34" x14ac:dyDescent="0.2"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</row>
    <row r="113" spans="8:34" x14ac:dyDescent="0.2"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</row>
    <row r="114" spans="8:34" x14ac:dyDescent="0.2"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</row>
    <row r="115" spans="8:34" x14ac:dyDescent="0.2"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</row>
    <row r="116" spans="8:34" x14ac:dyDescent="0.2"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</row>
    <row r="117" spans="8:34" x14ac:dyDescent="0.2"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</row>
    <row r="118" spans="8:34" x14ac:dyDescent="0.2"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</row>
    <row r="119" spans="8:34" x14ac:dyDescent="0.2"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</row>
    <row r="120" spans="8:34" x14ac:dyDescent="0.2"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</row>
    <row r="121" spans="8:34" x14ac:dyDescent="0.2"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</row>
    <row r="122" spans="8:34" x14ac:dyDescent="0.2"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</row>
    <row r="123" spans="8:34" x14ac:dyDescent="0.2"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</row>
    <row r="124" spans="8:34" x14ac:dyDescent="0.2"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</row>
    <row r="125" spans="8:34" x14ac:dyDescent="0.2"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</row>
    <row r="126" spans="8:34" x14ac:dyDescent="0.2"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</row>
    <row r="127" spans="8:34" x14ac:dyDescent="0.2"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</row>
    <row r="128" spans="8:34" x14ac:dyDescent="0.2"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</row>
    <row r="129" spans="8:34" x14ac:dyDescent="0.2"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</row>
    <row r="130" spans="8:34" x14ac:dyDescent="0.2"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</row>
    <row r="131" spans="8:34" x14ac:dyDescent="0.2"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</row>
    <row r="132" spans="8:34" x14ac:dyDescent="0.2"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</row>
    <row r="133" spans="8:34" x14ac:dyDescent="0.2"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</row>
    <row r="134" spans="8:34" x14ac:dyDescent="0.2"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</row>
    <row r="135" spans="8:34" x14ac:dyDescent="0.2"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</row>
    <row r="136" spans="8:34" x14ac:dyDescent="0.2"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</row>
    <row r="137" spans="8:34" x14ac:dyDescent="0.2"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</row>
    <row r="138" spans="8:34" x14ac:dyDescent="0.2"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</row>
    <row r="139" spans="8:34" x14ac:dyDescent="0.2"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</row>
    <row r="140" spans="8:34" x14ac:dyDescent="0.2"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</row>
    <row r="141" spans="8:34" x14ac:dyDescent="0.2"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</row>
    <row r="142" spans="8:34" x14ac:dyDescent="0.2"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</row>
    <row r="143" spans="8:34" x14ac:dyDescent="0.2"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</row>
    <row r="144" spans="8:34" x14ac:dyDescent="0.2"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</row>
    <row r="145" spans="8:34" x14ac:dyDescent="0.2"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</row>
    <row r="146" spans="8:34" x14ac:dyDescent="0.2"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</row>
    <row r="147" spans="8:34" x14ac:dyDescent="0.2"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</row>
    <row r="148" spans="8:34" x14ac:dyDescent="0.2"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</row>
    <row r="149" spans="8:34" x14ac:dyDescent="0.2"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</row>
    <row r="150" spans="8:34" x14ac:dyDescent="0.2"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</row>
    <row r="151" spans="8:34" x14ac:dyDescent="0.2"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</row>
    <row r="152" spans="8:34" x14ac:dyDescent="0.2"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</row>
    <row r="153" spans="8:34" x14ac:dyDescent="0.2"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</row>
    <row r="154" spans="8:34" x14ac:dyDescent="0.2"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</row>
    <row r="155" spans="8:34" x14ac:dyDescent="0.2"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</row>
    <row r="156" spans="8:34" x14ac:dyDescent="0.2"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</row>
    <row r="157" spans="8:34" x14ac:dyDescent="0.2"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</row>
    <row r="158" spans="8:34" x14ac:dyDescent="0.2"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</row>
    <row r="159" spans="8:34" x14ac:dyDescent="0.2"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</row>
    <row r="160" spans="8:34" x14ac:dyDescent="0.2"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</row>
    <row r="161" spans="8:34" x14ac:dyDescent="0.2"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</row>
    <row r="162" spans="8:34" x14ac:dyDescent="0.2"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</row>
    <row r="163" spans="8:34" x14ac:dyDescent="0.2"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</row>
    <row r="164" spans="8:34" x14ac:dyDescent="0.2"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</row>
    <row r="165" spans="8:34" x14ac:dyDescent="0.2"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</row>
    <row r="166" spans="8:34" x14ac:dyDescent="0.2"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</row>
    <row r="167" spans="8:34" x14ac:dyDescent="0.2"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</row>
    <row r="168" spans="8:34" x14ac:dyDescent="0.2"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</row>
    <row r="169" spans="8:34" x14ac:dyDescent="0.2"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</row>
    <row r="170" spans="8:34" x14ac:dyDescent="0.2"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</row>
    <row r="171" spans="8:34" x14ac:dyDescent="0.2"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</row>
    <row r="172" spans="8:34" x14ac:dyDescent="0.2"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</row>
    <row r="173" spans="8:34" x14ac:dyDescent="0.2"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</row>
    <row r="174" spans="8:34" x14ac:dyDescent="0.2"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</row>
    <row r="175" spans="8:34" x14ac:dyDescent="0.2"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</row>
    <row r="176" spans="8:34" x14ac:dyDescent="0.2"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</row>
    <row r="177" spans="8:34" x14ac:dyDescent="0.2"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</row>
    <row r="178" spans="8:34" x14ac:dyDescent="0.2"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</row>
    <row r="179" spans="8:34" x14ac:dyDescent="0.2"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</row>
    <row r="180" spans="8:34" x14ac:dyDescent="0.2"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</row>
    <row r="181" spans="8:34" x14ac:dyDescent="0.2"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</row>
    <row r="182" spans="8:34" x14ac:dyDescent="0.2"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</row>
    <row r="183" spans="8:34" x14ac:dyDescent="0.2"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</row>
    <row r="184" spans="8:34" x14ac:dyDescent="0.2"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</row>
    <row r="185" spans="8:34" x14ac:dyDescent="0.2"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</row>
    <row r="186" spans="8:34" x14ac:dyDescent="0.2"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</row>
    <row r="187" spans="8:34" x14ac:dyDescent="0.2"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</row>
    <row r="188" spans="8:34" x14ac:dyDescent="0.2"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</row>
    <row r="189" spans="8:34" x14ac:dyDescent="0.2"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</row>
    <row r="190" spans="8:34" x14ac:dyDescent="0.2"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</row>
    <row r="191" spans="8:34" x14ac:dyDescent="0.2"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</row>
    <row r="192" spans="8:34" x14ac:dyDescent="0.2"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  <c r="AG192" s="36"/>
      <c r="AH192" s="36"/>
    </row>
    <row r="193" spans="8:34" x14ac:dyDescent="0.2"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</row>
    <row r="194" spans="8:34" x14ac:dyDescent="0.2"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</row>
    <row r="195" spans="8:34" x14ac:dyDescent="0.2"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</row>
    <row r="196" spans="8:34" x14ac:dyDescent="0.2"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</row>
    <row r="197" spans="8:34" x14ac:dyDescent="0.2"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</row>
    <row r="198" spans="8:34" x14ac:dyDescent="0.2"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</row>
    <row r="199" spans="8:34" x14ac:dyDescent="0.2"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</row>
    <row r="200" spans="8:34" x14ac:dyDescent="0.2"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</row>
    <row r="201" spans="8:34" x14ac:dyDescent="0.2"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</row>
    <row r="202" spans="8:34" x14ac:dyDescent="0.2"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</row>
    <row r="203" spans="8:34" x14ac:dyDescent="0.2"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</row>
    <row r="204" spans="8:34" x14ac:dyDescent="0.2"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</row>
    <row r="205" spans="8:34" x14ac:dyDescent="0.2"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</row>
    <row r="206" spans="8:34" x14ac:dyDescent="0.2"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  <c r="AG206" s="36"/>
      <c r="AH206" s="36"/>
    </row>
    <row r="207" spans="8:34" x14ac:dyDescent="0.2"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</row>
    <row r="208" spans="8:34" x14ac:dyDescent="0.2"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</row>
    <row r="209" spans="8:34" x14ac:dyDescent="0.2"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H209" s="36"/>
    </row>
    <row r="210" spans="8:34" x14ac:dyDescent="0.2"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  <c r="AG210" s="36"/>
      <c r="AH210" s="36"/>
    </row>
    <row r="211" spans="8:34" x14ac:dyDescent="0.2"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  <c r="AG211" s="36"/>
      <c r="AH211" s="36"/>
    </row>
    <row r="212" spans="8:34" x14ac:dyDescent="0.2"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  <c r="AG212" s="36"/>
      <c r="AH212" s="36"/>
    </row>
    <row r="213" spans="8:34" x14ac:dyDescent="0.2"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  <c r="AG213" s="36"/>
      <c r="AH213" s="36"/>
    </row>
    <row r="214" spans="8:34" x14ac:dyDescent="0.2"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  <c r="AG214" s="36"/>
      <c r="AH214" s="36"/>
    </row>
    <row r="215" spans="8:34" x14ac:dyDescent="0.2"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</row>
    <row r="216" spans="8:34" x14ac:dyDescent="0.2"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  <c r="AG216" s="36"/>
      <c r="AH216" s="36"/>
    </row>
    <row r="217" spans="8:34" x14ac:dyDescent="0.2"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  <c r="AH217" s="36"/>
    </row>
    <row r="218" spans="8:34" x14ac:dyDescent="0.2"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F218" s="36"/>
      <c r="AG218" s="36"/>
      <c r="AH218" s="36"/>
    </row>
    <row r="219" spans="8:34" x14ac:dyDescent="0.2"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  <c r="AH219" s="36"/>
    </row>
    <row r="220" spans="8:34" x14ac:dyDescent="0.2"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H220" s="36"/>
    </row>
    <row r="221" spans="8:34" x14ac:dyDescent="0.2"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  <c r="AG221" s="36"/>
      <c r="AH221" s="36"/>
    </row>
    <row r="222" spans="8:34" x14ac:dyDescent="0.2"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  <c r="AG222" s="36"/>
      <c r="AH222" s="36"/>
    </row>
    <row r="223" spans="8:34" x14ac:dyDescent="0.2"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36"/>
      <c r="AG223" s="36"/>
      <c r="AH223" s="36"/>
    </row>
    <row r="224" spans="8:34" x14ac:dyDescent="0.2"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  <c r="AH224" s="36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volvalue</vt:lpstr>
      <vt:lpstr>Lonestar</vt:lpstr>
      <vt:lpstr>Lonestar!Print_Area</vt:lpstr>
      <vt:lpstr>volvalue!Print_Area</vt:lpstr>
    </vt:vector>
  </TitlesOfParts>
  <Company>ET&amp;S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Stephen Hanagriff</dc:creator>
  <cp:lastModifiedBy>wsdou</cp:lastModifiedBy>
  <cp:lastPrinted>2001-12-13T17:16:50Z</cp:lastPrinted>
  <dcterms:created xsi:type="dcterms:W3CDTF">2000-03-28T16:52:23Z</dcterms:created>
  <dcterms:modified xsi:type="dcterms:W3CDTF">2016-01-05T03:59:56Z</dcterms:modified>
</cp:coreProperties>
</file>