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360" yWindow="15" windowWidth="10125" windowHeight="7245"/>
  </bookViews>
  <sheets>
    <sheet name="TW Capacity &amp; Rev thru 2010" sheetId="44" r:id="rId1"/>
    <sheet name="Hist Ave" sheetId="42" r:id="rId2"/>
  </sheets>
  <calcPr calcId="152511"/>
</workbook>
</file>

<file path=xl/calcChain.xml><?xml version="1.0" encoding="utf-8"?>
<calcChain xmlns="http://schemas.openxmlformats.org/spreadsheetml/2006/main">
  <c r="F3" i="42" l="1"/>
  <c r="F4" i="42"/>
  <c r="F5" i="42"/>
  <c r="F6" i="42"/>
  <c r="B7" i="44"/>
  <c r="C7" i="44"/>
  <c r="D7" i="44"/>
  <c r="E7" i="44"/>
  <c r="F7" i="44"/>
  <c r="G7" i="44"/>
  <c r="H7" i="44"/>
  <c r="I7" i="44"/>
  <c r="J7" i="44"/>
  <c r="B12" i="44"/>
  <c r="C12" i="44"/>
  <c r="D12" i="44"/>
  <c r="E12" i="44"/>
  <c r="F12" i="44"/>
  <c r="G12" i="44"/>
  <c r="B15" i="44"/>
  <c r="C15" i="44"/>
  <c r="D15" i="44"/>
  <c r="E15" i="44"/>
  <c r="F15" i="44"/>
  <c r="G15" i="44"/>
  <c r="H15" i="44"/>
  <c r="I15" i="44"/>
  <c r="J15" i="44"/>
  <c r="B17" i="44"/>
  <c r="C17" i="44"/>
  <c r="D17" i="44"/>
  <c r="E17" i="44"/>
  <c r="F17" i="44"/>
  <c r="G17" i="44"/>
  <c r="B22" i="44"/>
  <c r="C22" i="44"/>
  <c r="D22" i="44"/>
  <c r="E22" i="44"/>
  <c r="F22" i="44"/>
  <c r="G22" i="44"/>
  <c r="H22" i="44"/>
  <c r="I22" i="44"/>
  <c r="J22" i="44"/>
  <c r="B25" i="44"/>
  <c r="C25" i="44"/>
  <c r="D25" i="44"/>
  <c r="E25" i="44"/>
  <c r="F25" i="44"/>
  <c r="G25" i="44"/>
  <c r="H25" i="44"/>
  <c r="I25" i="44"/>
  <c r="J25" i="44"/>
  <c r="B32" i="44"/>
  <c r="C32" i="44"/>
  <c r="D32" i="44"/>
  <c r="E32" i="44"/>
  <c r="F32" i="44"/>
  <c r="G32" i="44"/>
  <c r="H32" i="44"/>
  <c r="I32" i="44"/>
  <c r="J32" i="44"/>
  <c r="J49" i="44" s="1"/>
  <c r="B37" i="44"/>
  <c r="C37" i="44"/>
  <c r="D37" i="44"/>
  <c r="E37" i="44"/>
  <c r="F37" i="44"/>
  <c r="G37" i="44"/>
  <c r="H37" i="44"/>
  <c r="I37" i="44"/>
  <c r="J37" i="44"/>
  <c r="B42" i="44"/>
  <c r="C42" i="44"/>
  <c r="D42" i="44"/>
  <c r="D49" i="44" s="1"/>
  <c r="D51" i="44" s="1"/>
  <c r="E42" i="44"/>
  <c r="F42" i="44"/>
  <c r="G42" i="44"/>
  <c r="H42" i="44"/>
  <c r="I42" i="44"/>
  <c r="J42" i="44"/>
  <c r="B47" i="44"/>
  <c r="C47" i="44"/>
  <c r="D47" i="44"/>
  <c r="E47" i="44"/>
  <c r="F47" i="44"/>
  <c r="G47" i="44"/>
  <c r="H47" i="44"/>
  <c r="I47" i="44"/>
  <c r="J47" i="44"/>
  <c r="B49" i="44"/>
  <c r="C49" i="44" l="1"/>
  <c r="C51" i="44" s="1"/>
  <c r="B51" i="44"/>
  <c r="F49" i="44"/>
  <c r="I49" i="44"/>
  <c r="I51" i="44" s="1"/>
  <c r="J51" i="44"/>
  <c r="E49" i="44"/>
  <c r="E51" i="44" s="1"/>
  <c r="H49" i="44"/>
  <c r="H51" i="44" s="1"/>
  <c r="F51" i="44"/>
  <c r="G49" i="44"/>
  <c r="G51" i="44" s="1"/>
</calcChain>
</file>

<file path=xl/comments1.xml><?xml version="1.0" encoding="utf-8"?>
<comments xmlns="http://schemas.openxmlformats.org/spreadsheetml/2006/main">
  <authors>
    <author/>
  </authors>
  <commentList>
    <comment ref="H12" authorId="0" shapeId="0">
      <text>
        <r>
          <rPr>
            <sz val="10"/>
            <rFont val="Arial"/>
          </rPr>
          <t xml:space="preserve">Suggested Repair:H13/(H11*365.0)
</t>
        </r>
      </text>
    </comment>
    <comment ref="I12" authorId="0" shapeId="0">
      <text>
        <r>
          <rPr>
            <sz val="10"/>
            <rFont val="Arial"/>
          </rPr>
          <t xml:space="preserve">Suggested Repair:I13/(I11*365.0)
</t>
        </r>
      </text>
    </comment>
    <comment ref="J12" authorId="0" shapeId="0">
      <text>
        <r>
          <rPr>
            <sz val="10"/>
            <rFont val="Arial"/>
          </rPr>
          <t xml:space="preserve">Suggested Repair:J13/(J11*365.0)
</t>
        </r>
      </text>
    </comment>
    <comment ref="H17" authorId="0" shapeId="0">
      <text>
        <r>
          <rPr>
            <sz val="10"/>
            <rFont val="Arial"/>
          </rPr>
          <t xml:space="preserve">Suggested Repair:H18/(H16*365.0)
</t>
        </r>
      </text>
    </comment>
    <comment ref="I17" authorId="0" shapeId="0">
      <text>
        <r>
          <rPr>
            <sz val="10"/>
            <rFont val="Arial"/>
          </rPr>
          <t xml:space="preserve">Suggested Repair:I18/(I16*365.0)
</t>
        </r>
      </text>
    </comment>
    <comment ref="J17" authorId="0" shapeId="0">
      <text>
        <r>
          <rPr>
            <sz val="10"/>
            <rFont val="Arial"/>
          </rPr>
          <t xml:space="preserve">Suggested Repair:J18/(J16*365.0)
</t>
        </r>
      </text>
    </comment>
  </commentList>
</comments>
</file>

<file path=xl/sharedStrings.xml><?xml version="1.0" encoding="utf-8"?>
<sst xmlns="http://schemas.openxmlformats.org/spreadsheetml/2006/main" count="56" uniqueCount="25">
  <si>
    <t>SUBSCRIBED</t>
  </si>
  <si>
    <t>HISTORICAL AVERAGES</t>
  </si>
  <si>
    <t>1Qtr</t>
  </si>
  <si>
    <t>2Qtr</t>
  </si>
  <si>
    <t>3Qtr</t>
  </si>
  <si>
    <t>4Qtr</t>
  </si>
  <si>
    <t>West</t>
  </si>
  <si>
    <t>East</t>
  </si>
  <si>
    <t>Ignacio</t>
  </si>
  <si>
    <t>San Juan</t>
  </si>
  <si>
    <t>Assume historical 2000 &amp; 2001 averages for capacity rolling-off 2002 thru 2010.</t>
  </si>
  <si>
    <t>Annual</t>
  </si>
  <si>
    <t xml:space="preserve">     WEST</t>
  </si>
  <si>
    <t xml:space="preserve">          System Capacity</t>
  </si>
  <si>
    <t xml:space="preserve">          Average Rate</t>
  </si>
  <si>
    <t xml:space="preserve">          Revenue</t>
  </si>
  <si>
    <t xml:space="preserve">     EAST</t>
  </si>
  <si>
    <t xml:space="preserve">     IGNACIO TO BLANCO</t>
  </si>
  <si>
    <t xml:space="preserve">     SAN JUAN (BL TO TH)</t>
  </si>
  <si>
    <t xml:space="preserve">     TOTAL SUBSCRIBED REVENUE</t>
  </si>
  <si>
    <t xml:space="preserve">     TOTAL UNSUBSCRIBED REVENUE</t>
  </si>
  <si>
    <t>TOTAL REVENUE</t>
  </si>
  <si>
    <t xml:space="preserve">          Subscribed Volume</t>
  </si>
  <si>
    <t xml:space="preserve">          ReSubscribed Volume</t>
  </si>
  <si>
    <t>UNSUBSCRIBED (at Risk)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</si>
</sst>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&quot;$&quot;#,##0.0000"/>
    <numFmt numFmtId="178" formatCode="&quot;$&quot;#,##0"/>
  </numFmts>
  <fonts count="3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3" fontId="0" fillId="0" borderId="0" xfId="0" applyNumberFormat="1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177" fontId="0" fillId="0" borderId="0" xfId="0" applyNumberFormat="1"/>
    <xf numFmtId="0" fontId="1" fillId="0" borderId="0" xfId="0" applyFont="1" applyAlignment="1">
      <alignment horizontal="center"/>
    </xf>
    <xf numFmtId="178" fontId="0" fillId="0" borderId="0" xfId="0" applyNumberFormat="1"/>
    <xf numFmtId="0" fontId="0" fillId="2" borderId="0" xfId="0" applyFill="1"/>
    <xf numFmtId="0" fontId="0" fillId="3" borderId="0" xfId="0" applyFill="1"/>
    <xf numFmtId="0" fontId="0" fillId="3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495300</xdr:colOff>
      <xdr:row>58</xdr:row>
      <xdr:rowOff>133350</xdr:rowOff>
    </xdr:to>
    <xdr:sp macro="" textlink="">
      <xdr:nvSpPr>
        <xdr:cNvPr id="1031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R51"/>
  <sheetViews>
    <sheetView showFormulas="1" tabSelected="1" workbookViewId="0">
      <selection activeCell="B7" sqref="B7"/>
    </sheetView>
  </sheetViews>
  <sheetFormatPr defaultRowHeight="12.75" x14ac:dyDescent="0.2"/>
  <cols>
    <col min="1" max="1" width="33.7109375" customWidth="1" collapsed="1"/>
    <col min="2" max="10" width="12.7109375" customWidth="1" collapsed="1"/>
    <col min="11" max="18" width="10.7109375" customWidth="1" collapsed="1"/>
  </cols>
  <sheetData>
    <row r="2" spans="1:10" x14ac:dyDescent="0.2">
      <c r="B2" s="6">
        <v>2002</v>
      </c>
      <c r="C2" s="6">
        <v>2003</v>
      </c>
      <c r="D2" s="6">
        <v>2004</v>
      </c>
      <c r="E2" s="6">
        <v>2005</v>
      </c>
      <c r="F2" s="6">
        <v>2006</v>
      </c>
      <c r="G2" s="6">
        <v>2007</v>
      </c>
      <c r="H2" s="6">
        <v>2008</v>
      </c>
      <c r="I2" s="6">
        <v>2009</v>
      </c>
      <c r="J2" s="6">
        <v>2010</v>
      </c>
    </row>
    <row r="3" spans="1:10" x14ac:dyDescent="0.2">
      <c r="A3" s="3" t="s">
        <v>0</v>
      </c>
    </row>
    <row r="4" spans="1:10" x14ac:dyDescent="0.2">
      <c r="A4" s="3" t="s">
        <v>12</v>
      </c>
    </row>
    <row r="5" spans="1:10" x14ac:dyDescent="0.2">
      <c r="A5" t="s">
        <v>13</v>
      </c>
      <c r="B5" s="1">
        <v>1160000</v>
      </c>
      <c r="C5" s="1">
        <v>1210000</v>
      </c>
      <c r="D5" s="1">
        <v>1210000</v>
      </c>
      <c r="E5" s="1">
        <v>1210000</v>
      </c>
      <c r="F5" s="1">
        <v>1210000</v>
      </c>
      <c r="G5" s="1">
        <v>1210000</v>
      </c>
      <c r="H5" s="1">
        <v>1210000</v>
      </c>
      <c r="I5" s="1">
        <v>1210000</v>
      </c>
      <c r="J5" s="1">
        <v>1210000</v>
      </c>
    </row>
    <row r="6" spans="1:10" x14ac:dyDescent="0.2">
      <c r="A6" t="s">
        <v>22</v>
      </c>
      <c r="B6" s="1">
        <v>1126842</v>
      </c>
      <c r="C6" s="1">
        <v>1083283</v>
      </c>
      <c r="D6" s="1">
        <v>999783</v>
      </c>
      <c r="E6" s="1">
        <v>846533</v>
      </c>
      <c r="F6" s="1">
        <v>477033</v>
      </c>
      <c r="G6" s="1">
        <v>262658</v>
      </c>
      <c r="H6" s="1">
        <v>184117</v>
      </c>
      <c r="I6" s="1">
        <v>101033</v>
      </c>
      <c r="J6" s="1">
        <v>98700</v>
      </c>
    </row>
    <row r="7" spans="1:10" x14ac:dyDescent="0.2">
      <c r="A7" t="s">
        <v>14</v>
      </c>
      <c r="B7" s="8">
        <f>B8/(B6*365)</f>
        <v>0.29309891946052752</v>
      </c>
      <c r="C7" s="8">
        <f t="shared" ref="C7:J7" si="0">C8/(C6*365)</f>
        <v>0.31389241068932783</v>
      </c>
      <c r="D7" s="8">
        <f t="shared" si="0"/>
        <v>0.32896172167990589</v>
      </c>
      <c r="E7" s="8">
        <f t="shared" si="0"/>
        <v>0.3377886198159199</v>
      </c>
      <c r="F7" s="8">
        <f t="shared" si="0"/>
        <v>0.30351540252707598</v>
      </c>
      <c r="G7" s="8">
        <f t="shared" si="0"/>
        <v>0.28535469374884803</v>
      </c>
      <c r="H7" s="8">
        <f t="shared" si="0"/>
        <v>0.27754350066712347</v>
      </c>
      <c r="I7" s="8">
        <f t="shared" si="0"/>
        <v>0.36184867849362656</v>
      </c>
      <c r="J7" s="8">
        <f t="shared" si="0"/>
        <v>0.36685764250322689</v>
      </c>
    </row>
    <row r="8" spans="1:10" x14ac:dyDescent="0.2">
      <c r="A8" t="s">
        <v>15</v>
      </c>
      <c r="B8" s="7">
        <v>120550803</v>
      </c>
      <c r="C8" s="7">
        <v>124112524</v>
      </c>
      <c r="D8" s="7">
        <v>120044973</v>
      </c>
      <c r="E8" s="7">
        <v>104371463</v>
      </c>
      <c r="F8" s="7">
        <v>52847205</v>
      </c>
      <c r="G8" s="7">
        <v>27357003</v>
      </c>
      <c r="H8" s="7">
        <v>18651674</v>
      </c>
      <c r="I8" s="7">
        <v>13343910</v>
      </c>
      <c r="J8" s="7">
        <v>13216230</v>
      </c>
    </row>
    <row r="9" spans="1:10" x14ac:dyDescent="0.2">
      <c r="A9" s="3" t="s">
        <v>16</v>
      </c>
    </row>
    <row r="10" spans="1:10" x14ac:dyDescent="0.2">
      <c r="A10" t="s">
        <v>13</v>
      </c>
      <c r="B10" s="1">
        <v>688827</v>
      </c>
      <c r="C10" s="1">
        <v>688827</v>
      </c>
      <c r="D10" s="1">
        <v>688827</v>
      </c>
      <c r="E10" s="1">
        <v>688827</v>
      </c>
      <c r="F10" s="1">
        <v>688827</v>
      </c>
      <c r="G10" s="1">
        <v>688827</v>
      </c>
      <c r="H10" s="1">
        <v>688827</v>
      </c>
      <c r="I10" s="1">
        <v>688827</v>
      </c>
      <c r="J10" s="1">
        <v>688827</v>
      </c>
    </row>
    <row r="11" spans="1:10" x14ac:dyDescent="0.2">
      <c r="A11" t="s">
        <v>22</v>
      </c>
      <c r="B11" s="1">
        <v>619809</v>
      </c>
      <c r="C11" s="1">
        <v>220196</v>
      </c>
      <c r="D11" s="1">
        <v>74363</v>
      </c>
      <c r="E11" s="1">
        <v>72218</v>
      </c>
      <c r="F11" s="1">
        <v>35500</v>
      </c>
      <c r="G11" s="1">
        <v>667</v>
      </c>
      <c r="H11" s="1">
        <v>0</v>
      </c>
      <c r="I11" s="1">
        <v>0</v>
      </c>
      <c r="J11" s="1">
        <v>0</v>
      </c>
    </row>
    <row r="12" spans="1:10" x14ac:dyDescent="0.2">
      <c r="A12" t="s">
        <v>14</v>
      </c>
      <c r="B12" s="9">
        <f t="shared" ref="B12:G12" si="1">B13/(B11*365)</f>
        <v>3.5654815180911785E-2</v>
      </c>
      <c r="C12" s="9">
        <f t="shared" si="1"/>
        <v>4.6842713229085821E-2</v>
      </c>
      <c r="D12" s="9">
        <f t="shared" si="1"/>
        <v>6.8284842642505783E-2</v>
      </c>
      <c r="E12" s="9">
        <f t="shared" si="1"/>
        <v>6.8367276097447721E-2</v>
      </c>
      <c r="F12" s="9">
        <f t="shared" si="1"/>
        <v>7.3199305421570521E-2</v>
      </c>
      <c r="G12" s="9">
        <f t="shared" si="1"/>
        <v>4.9947628925263395E-2</v>
      </c>
      <c r="H12" s="9">
        <v>0</v>
      </c>
      <c r="I12" s="9">
        <v>0</v>
      </c>
      <c r="J12" s="9">
        <v>0</v>
      </c>
    </row>
    <row r="13" spans="1:10" x14ac:dyDescent="0.2">
      <c r="A13" t="s">
        <v>15</v>
      </c>
      <c r="B13" s="7">
        <v>8066199</v>
      </c>
      <c r="C13" s="7">
        <v>3764821</v>
      </c>
      <c r="D13" s="7">
        <v>1853421</v>
      </c>
      <c r="E13" s="7">
        <v>1802132</v>
      </c>
      <c r="F13" s="7">
        <v>948480</v>
      </c>
      <c r="G13" s="7">
        <v>12160</v>
      </c>
      <c r="H13" s="7">
        <v>0</v>
      </c>
      <c r="I13" s="7">
        <v>0</v>
      </c>
      <c r="J13" s="7">
        <v>0</v>
      </c>
    </row>
    <row r="14" spans="1:10" x14ac:dyDescent="0.2">
      <c r="A14" s="3" t="s">
        <v>17</v>
      </c>
    </row>
    <row r="15" spans="1:10" x14ac:dyDescent="0.2">
      <c r="A15" t="s">
        <v>13</v>
      </c>
      <c r="B15" s="1">
        <f>476000+205000</f>
        <v>681000</v>
      </c>
      <c r="C15" s="1">
        <f t="shared" ref="C15:J15" si="2">476000+205000</f>
        <v>681000</v>
      </c>
      <c r="D15" s="1">
        <f t="shared" si="2"/>
        <v>681000</v>
      </c>
      <c r="E15" s="1">
        <f t="shared" si="2"/>
        <v>681000</v>
      </c>
      <c r="F15" s="1">
        <f t="shared" si="2"/>
        <v>681000</v>
      </c>
      <c r="G15" s="1">
        <f t="shared" si="2"/>
        <v>681000</v>
      </c>
      <c r="H15" s="1">
        <f t="shared" si="2"/>
        <v>681000</v>
      </c>
      <c r="I15" s="1">
        <f t="shared" si="2"/>
        <v>681000</v>
      </c>
      <c r="J15" s="1">
        <f t="shared" si="2"/>
        <v>681000</v>
      </c>
    </row>
    <row r="16" spans="1:10" x14ac:dyDescent="0.2">
      <c r="A16" t="s">
        <v>22</v>
      </c>
      <c r="B16" s="1">
        <v>652000</v>
      </c>
      <c r="C16" s="1">
        <v>555000</v>
      </c>
      <c r="D16" s="1">
        <v>262917</v>
      </c>
      <c r="E16" s="1">
        <v>252500</v>
      </c>
      <c r="F16" s="1">
        <v>63542</v>
      </c>
      <c r="G16" s="1">
        <v>55000</v>
      </c>
      <c r="H16" s="1">
        <v>0</v>
      </c>
      <c r="I16" s="1">
        <v>0</v>
      </c>
      <c r="J16" s="1">
        <v>0</v>
      </c>
    </row>
    <row r="17" spans="1:10" x14ac:dyDescent="0.2">
      <c r="A17" t="s">
        <v>14</v>
      </c>
      <c r="B17" s="10">
        <f t="shared" ref="B17:G17" si="3">B18/(B16*365)</f>
        <v>4.5288053617951088E-2</v>
      </c>
      <c r="C17" s="10">
        <f t="shared" si="3"/>
        <v>3.733868937430581E-2</v>
      </c>
      <c r="D17" s="10">
        <f t="shared" si="3"/>
        <v>2.6894888073693345E-2</v>
      </c>
      <c r="E17" s="10">
        <f t="shared" si="3"/>
        <v>2.5530557439305573E-2</v>
      </c>
      <c r="F17" s="10">
        <f t="shared" si="3"/>
        <v>2.5559623383606053E-3</v>
      </c>
      <c r="G17" s="10">
        <f t="shared" si="3"/>
        <v>0</v>
      </c>
      <c r="H17" s="10">
        <v>0</v>
      </c>
      <c r="I17" s="10">
        <v>0</v>
      </c>
      <c r="J17" s="10">
        <v>0</v>
      </c>
    </row>
    <row r="18" spans="1:10" x14ac:dyDescent="0.2">
      <c r="A18" t="s">
        <v>15</v>
      </c>
      <c r="B18" s="7">
        <v>10777651</v>
      </c>
      <c r="C18" s="7">
        <v>7563885</v>
      </c>
      <c r="D18" s="7">
        <v>2580960</v>
      </c>
      <c r="E18" s="7">
        <v>2352960</v>
      </c>
      <c r="F18" s="7">
        <v>59280</v>
      </c>
      <c r="G18" s="7">
        <v>0</v>
      </c>
      <c r="H18" s="7">
        <v>0</v>
      </c>
      <c r="I18" s="7">
        <v>0</v>
      </c>
      <c r="J18" s="7">
        <v>0</v>
      </c>
    </row>
    <row r="19" spans="1:10" x14ac:dyDescent="0.2">
      <c r="A19" s="3" t="s">
        <v>18</v>
      </c>
    </row>
    <row r="20" spans="1:10" x14ac:dyDescent="0.2">
      <c r="A20" t="s">
        <v>13</v>
      </c>
      <c r="B20" s="1">
        <v>850000</v>
      </c>
      <c r="C20" s="1">
        <v>850000</v>
      </c>
      <c r="D20" s="1">
        <v>850000</v>
      </c>
      <c r="E20" s="1">
        <v>850000</v>
      </c>
      <c r="F20" s="1">
        <v>850000</v>
      </c>
      <c r="G20" s="1">
        <v>850000</v>
      </c>
      <c r="H20" s="1">
        <v>850000</v>
      </c>
      <c r="I20" s="1">
        <v>850000</v>
      </c>
      <c r="J20" s="1">
        <v>850000</v>
      </c>
    </row>
    <row r="21" spans="1:10" x14ac:dyDescent="0.2">
      <c r="A21" t="s">
        <v>22</v>
      </c>
      <c r="B21" s="1">
        <v>841863</v>
      </c>
      <c r="C21" s="1">
        <v>843929</v>
      </c>
      <c r="D21" s="1">
        <v>807333</v>
      </c>
      <c r="E21" s="1">
        <v>698000</v>
      </c>
      <c r="F21" s="1">
        <v>433500</v>
      </c>
      <c r="G21" s="1">
        <v>156000</v>
      </c>
      <c r="H21" s="1">
        <v>93083</v>
      </c>
      <c r="I21" s="1">
        <v>10000</v>
      </c>
      <c r="J21" s="1">
        <v>10000</v>
      </c>
    </row>
    <row r="22" spans="1:10" x14ac:dyDescent="0.2">
      <c r="A22" t="s">
        <v>14</v>
      </c>
      <c r="B22" s="11">
        <f>B23/(B21*365)</f>
        <v>7.0583661002728143E-2</v>
      </c>
      <c r="C22" s="11">
        <f t="shared" ref="C22:J22" si="4">C23/(C21*365)</f>
        <v>7.3011160437001635E-2</v>
      </c>
      <c r="D22" s="11">
        <f t="shared" si="4"/>
        <v>7.3804323313211101E-2</v>
      </c>
      <c r="E22" s="11">
        <f t="shared" si="4"/>
        <v>7.4355607018094752E-2</v>
      </c>
      <c r="F22" s="11">
        <f t="shared" si="4"/>
        <v>7.8431050228310498E-2</v>
      </c>
      <c r="G22" s="11">
        <f t="shared" si="4"/>
        <v>3.0646663154197402E-2</v>
      </c>
      <c r="H22" s="11">
        <f t="shared" si="4"/>
        <v>0</v>
      </c>
      <c r="I22" s="11">
        <f t="shared" si="4"/>
        <v>0</v>
      </c>
      <c r="J22" s="11">
        <f t="shared" si="4"/>
        <v>0</v>
      </c>
    </row>
    <row r="23" spans="1:10" x14ac:dyDescent="0.2">
      <c r="A23" t="s">
        <v>15</v>
      </c>
      <c r="B23" s="7">
        <v>21688947</v>
      </c>
      <c r="C23" s="7">
        <v>22489926</v>
      </c>
      <c r="D23" s="7">
        <v>21748403</v>
      </c>
      <c r="E23" s="7">
        <v>18943578</v>
      </c>
      <c r="F23" s="7">
        <v>12409949</v>
      </c>
      <c r="G23" s="7">
        <v>1745021</v>
      </c>
      <c r="H23" s="7">
        <v>0</v>
      </c>
      <c r="I23" s="7">
        <v>0</v>
      </c>
      <c r="J23" s="7">
        <v>0</v>
      </c>
    </row>
    <row r="25" spans="1:10" x14ac:dyDescent="0.2">
      <c r="A25" s="3" t="s">
        <v>19</v>
      </c>
      <c r="B25" s="12">
        <f>B8+B13+B18+B23</f>
        <v>161083600</v>
      </c>
      <c r="C25" s="12">
        <f t="shared" ref="C25:J25" si="5">C8+C13+C18+C23</f>
        <v>157931156</v>
      </c>
      <c r="D25" s="12">
        <f t="shared" si="5"/>
        <v>146227757</v>
      </c>
      <c r="E25" s="12">
        <f t="shared" si="5"/>
        <v>127470133</v>
      </c>
      <c r="F25" s="12">
        <f t="shared" si="5"/>
        <v>66264914</v>
      </c>
      <c r="G25" s="12">
        <f t="shared" si="5"/>
        <v>29114184</v>
      </c>
      <c r="H25" s="12">
        <f t="shared" si="5"/>
        <v>18651674</v>
      </c>
      <c r="I25" s="12">
        <f t="shared" si="5"/>
        <v>13343910</v>
      </c>
      <c r="J25" s="12">
        <f t="shared" si="5"/>
        <v>13216230</v>
      </c>
    </row>
    <row r="27" spans="1:10" x14ac:dyDescent="0.2">
      <c r="A27" s="3" t="s">
        <v>24</v>
      </c>
    </row>
    <row r="28" spans="1:10" x14ac:dyDescent="0.2">
      <c r="A28" s="3" t="s">
        <v>12</v>
      </c>
    </row>
    <row r="29" spans="1:10" x14ac:dyDescent="0.2">
      <c r="A29" t="s">
        <v>13</v>
      </c>
      <c r="B29" s="1">
        <v>1160000</v>
      </c>
      <c r="C29" s="1">
        <v>1210000</v>
      </c>
      <c r="D29" s="1">
        <v>1210000</v>
      </c>
      <c r="E29" s="1">
        <v>1210000</v>
      </c>
      <c r="F29" s="1">
        <v>1210000</v>
      </c>
      <c r="G29" s="1">
        <v>1210000</v>
      </c>
      <c r="H29" s="1">
        <v>1210000</v>
      </c>
      <c r="I29" s="1">
        <v>1210000</v>
      </c>
      <c r="J29" s="1">
        <v>1210000</v>
      </c>
    </row>
    <row r="30" spans="1:10" x14ac:dyDescent="0.2">
      <c r="A30" t="s">
        <v>23</v>
      </c>
      <c r="B30" s="1">
        <v>33158</v>
      </c>
      <c r="C30" s="1">
        <v>126717</v>
      </c>
      <c r="D30" s="1">
        <v>210217</v>
      </c>
      <c r="E30" s="1">
        <v>363467</v>
      </c>
      <c r="F30" s="1">
        <v>732967</v>
      </c>
      <c r="G30" s="1">
        <v>947342</v>
      </c>
      <c r="H30" s="1">
        <v>1025883</v>
      </c>
      <c r="I30" s="1">
        <v>1108967</v>
      </c>
      <c r="J30" s="1">
        <v>1111300</v>
      </c>
    </row>
    <row r="31" spans="1:10" x14ac:dyDescent="0.2">
      <c r="A31" t="s">
        <v>14</v>
      </c>
      <c r="B31" s="5">
        <v>0.25650000000000001</v>
      </c>
      <c r="C31" s="5">
        <v>0.25650000000000001</v>
      </c>
      <c r="D31" s="5">
        <v>0.25650000000000001</v>
      </c>
      <c r="E31" s="5">
        <v>0.25650000000000001</v>
      </c>
      <c r="F31" s="5">
        <v>0.25650000000000001</v>
      </c>
      <c r="G31" s="5">
        <v>0.25650000000000001</v>
      </c>
      <c r="H31" s="5">
        <v>0.25650000000000001</v>
      </c>
      <c r="I31" s="5">
        <v>0.25650000000000001</v>
      </c>
      <c r="J31" s="5">
        <v>0.25650000000000001</v>
      </c>
    </row>
    <row r="32" spans="1:10" x14ac:dyDescent="0.2">
      <c r="A32" t="s">
        <v>15</v>
      </c>
      <c r="B32" s="13">
        <f>B30*B31*365</f>
        <v>3104334.855</v>
      </c>
      <c r="C32" s="13">
        <f t="shared" ref="C32:J32" si="6">C30*C31*365</f>
        <v>11863562.332500001</v>
      </c>
      <c r="D32" s="13">
        <f t="shared" si="6"/>
        <v>19681041.0825</v>
      </c>
      <c r="E32" s="13">
        <f t="shared" si="6"/>
        <v>34028689.207499996</v>
      </c>
      <c r="F32" s="13">
        <f t="shared" si="6"/>
        <v>68622202.957499996</v>
      </c>
      <c r="G32" s="13">
        <f t="shared" si="6"/>
        <v>88692526.394999996</v>
      </c>
      <c r="H32" s="13">
        <f t="shared" si="6"/>
        <v>96045731.167500004</v>
      </c>
      <c r="I32" s="13">
        <f t="shared" si="6"/>
        <v>103824262.9575</v>
      </c>
      <c r="J32" s="13">
        <f t="shared" si="6"/>
        <v>104042684.25</v>
      </c>
    </row>
    <row r="33" spans="1:10" x14ac:dyDescent="0.2">
      <c r="A33" s="3" t="s">
        <v>16</v>
      </c>
    </row>
    <row r="34" spans="1:10" x14ac:dyDescent="0.2">
      <c r="A34" t="s">
        <v>13</v>
      </c>
      <c r="B34" s="1">
        <v>688827</v>
      </c>
      <c r="C34" s="1">
        <v>688827</v>
      </c>
      <c r="D34" s="1">
        <v>688827</v>
      </c>
      <c r="E34" s="1">
        <v>688827</v>
      </c>
      <c r="F34" s="1">
        <v>688827</v>
      </c>
      <c r="G34" s="1">
        <v>688827</v>
      </c>
      <c r="H34" s="1">
        <v>688827</v>
      </c>
      <c r="I34" s="1">
        <v>688827</v>
      </c>
      <c r="J34" s="1">
        <v>688827</v>
      </c>
    </row>
    <row r="35" spans="1:10" x14ac:dyDescent="0.2">
      <c r="A35" t="s">
        <v>23</v>
      </c>
      <c r="B35" s="1">
        <v>69018</v>
      </c>
      <c r="C35" s="1">
        <v>468631</v>
      </c>
      <c r="D35" s="1">
        <v>614464</v>
      </c>
      <c r="E35" s="1">
        <v>616609</v>
      </c>
      <c r="F35" s="1">
        <v>653327</v>
      </c>
      <c r="G35" s="1">
        <v>688160</v>
      </c>
      <c r="H35" s="1">
        <v>688827</v>
      </c>
      <c r="I35" s="1">
        <v>688827</v>
      </c>
      <c r="J35" s="1">
        <v>688827</v>
      </c>
    </row>
    <row r="36" spans="1:10" x14ac:dyDescent="0.2">
      <c r="A36" t="s">
        <v>14</v>
      </c>
      <c r="B36" s="5">
        <v>5.91E-2</v>
      </c>
      <c r="C36" s="5">
        <v>5.91E-2</v>
      </c>
      <c r="D36" s="5">
        <v>5.91E-2</v>
      </c>
      <c r="E36" s="5">
        <v>5.91E-2</v>
      </c>
      <c r="F36" s="5">
        <v>5.91E-2</v>
      </c>
      <c r="G36" s="5">
        <v>5.91E-2</v>
      </c>
      <c r="H36" s="5">
        <v>5.91E-2</v>
      </c>
      <c r="I36" s="5">
        <v>5.91E-2</v>
      </c>
      <c r="J36" s="5">
        <v>5.91E-2</v>
      </c>
    </row>
    <row r="37" spans="1:10" x14ac:dyDescent="0.2">
      <c r="A37" t="s">
        <v>15</v>
      </c>
      <c r="B37" s="14">
        <f>B35*B36*365</f>
        <v>1488821.787</v>
      </c>
      <c r="C37" s="14">
        <f t="shared" ref="C37:J37" si="7">C35*C36*365</f>
        <v>10109073.616500001</v>
      </c>
      <c r="D37" s="14">
        <f t="shared" si="7"/>
        <v>13254910.175999999</v>
      </c>
      <c r="E37" s="14">
        <f t="shared" si="7"/>
        <v>13301181.043500001</v>
      </c>
      <c r="F37" s="14">
        <f t="shared" si="7"/>
        <v>14093243.380499998</v>
      </c>
      <c r="G37" s="14">
        <f t="shared" si="7"/>
        <v>14844643.440000001</v>
      </c>
      <c r="H37" s="14">
        <f t="shared" si="7"/>
        <v>14859031.6305</v>
      </c>
      <c r="I37" s="14">
        <f t="shared" si="7"/>
        <v>14859031.6305</v>
      </c>
      <c r="J37" s="14">
        <f t="shared" si="7"/>
        <v>14859031.6305</v>
      </c>
    </row>
    <row r="38" spans="1:10" x14ac:dyDescent="0.2">
      <c r="A38" s="3" t="s">
        <v>17</v>
      </c>
    </row>
    <row r="39" spans="1:10" x14ac:dyDescent="0.2">
      <c r="A39" t="s">
        <v>13</v>
      </c>
      <c r="B39" s="1">
        <v>681000</v>
      </c>
      <c r="C39" s="1">
        <v>681000</v>
      </c>
      <c r="D39" s="1">
        <v>681000</v>
      </c>
      <c r="E39" s="1">
        <v>681000</v>
      </c>
      <c r="F39" s="1">
        <v>681000</v>
      </c>
      <c r="G39" s="1">
        <v>681000</v>
      </c>
      <c r="H39" s="1">
        <v>681000</v>
      </c>
      <c r="I39" s="1">
        <v>681000</v>
      </c>
      <c r="J39" s="1">
        <v>681000</v>
      </c>
    </row>
    <row r="40" spans="1:10" x14ac:dyDescent="0.2">
      <c r="A40" t="s">
        <v>23</v>
      </c>
      <c r="B40" s="1">
        <v>29000</v>
      </c>
      <c r="C40" s="1">
        <v>126000</v>
      </c>
      <c r="D40" s="1">
        <v>418083</v>
      </c>
      <c r="E40" s="1">
        <v>428500</v>
      </c>
      <c r="F40" s="1">
        <v>617458</v>
      </c>
      <c r="G40" s="1">
        <v>626000</v>
      </c>
      <c r="H40" s="1">
        <v>681000</v>
      </c>
      <c r="I40" s="1">
        <v>681000</v>
      </c>
      <c r="J40" s="1">
        <v>681000</v>
      </c>
    </row>
    <row r="41" spans="1:10" x14ac:dyDescent="0.2">
      <c r="A41" t="s">
        <v>14</v>
      </c>
      <c r="B41" s="5">
        <v>4.2799999999999998E-2</v>
      </c>
      <c r="C41" s="5">
        <v>4.2799999999999998E-2</v>
      </c>
      <c r="D41" s="5">
        <v>4.2799999999999998E-2</v>
      </c>
      <c r="E41" s="5">
        <v>4.2799999999999998E-2</v>
      </c>
      <c r="F41" s="5">
        <v>4.2799999999999998E-2</v>
      </c>
      <c r="G41" s="5">
        <v>4.2799999999999998E-2</v>
      </c>
      <c r="H41" s="5">
        <v>4.2799999999999998E-2</v>
      </c>
      <c r="I41" s="5">
        <v>4.2799999999999998E-2</v>
      </c>
      <c r="J41" s="5">
        <v>4.2799999999999998E-2</v>
      </c>
    </row>
    <row r="42" spans="1:10" x14ac:dyDescent="0.2">
      <c r="A42" t="s">
        <v>15</v>
      </c>
      <c r="B42" s="15">
        <f>B40*B41*365</f>
        <v>453038</v>
      </c>
      <c r="C42" s="15">
        <f t="shared" ref="C42:J42" si="8">C40*C41*365</f>
        <v>1968371.9999999998</v>
      </c>
      <c r="D42" s="15">
        <f t="shared" si="8"/>
        <v>6531292.6259999992</v>
      </c>
      <c r="E42" s="15">
        <f t="shared" si="8"/>
        <v>6694027</v>
      </c>
      <c r="F42" s="15">
        <f t="shared" si="8"/>
        <v>9645928.8760000002</v>
      </c>
      <c r="G42" s="15">
        <f t="shared" si="8"/>
        <v>9779372</v>
      </c>
      <c r="H42" s="15">
        <f t="shared" si="8"/>
        <v>10638582</v>
      </c>
      <c r="I42" s="15">
        <f t="shared" si="8"/>
        <v>10638582</v>
      </c>
      <c r="J42" s="15">
        <f t="shared" si="8"/>
        <v>10638582</v>
      </c>
    </row>
    <row r="43" spans="1:10" x14ac:dyDescent="0.2">
      <c r="A43" s="3" t="s">
        <v>18</v>
      </c>
    </row>
    <row r="44" spans="1:10" x14ac:dyDescent="0.2">
      <c r="A44" t="s">
        <v>13</v>
      </c>
      <c r="B44" s="1">
        <v>850000</v>
      </c>
      <c r="C44" s="1">
        <v>850000</v>
      </c>
      <c r="D44" s="1">
        <v>850000</v>
      </c>
      <c r="E44" s="1">
        <v>850000</v>
      </c>
      <c r="F44" s="1">
        <v>850000</v>
      </c>
      <c r="G44" s="1">
        <v>850000</v>
      </c>
      <c r="H44" s="1">
        <v>850000</v>
      </c>
      <c r="I44" s="1">
        <v>850000</v>
      </c>
      <c r="J44" s="1">
        <v>850000</v>
      </c>
    </row>
    <row r="45" spans="1:10" x14ac:dyDescent="0.2">
      <c r="A45" t="s">
        <v>23</v>
      </c>
      <c r="B45" s="1">
        <v>8137</v>
      </c>
      <c r="C45" s="1">
        <v>6071</v>
      </c>
      <c r="D45" s="1">
        <v>42667</v>
      </c>
      <c r="E45" s="1">
        <v>152000</v>
      </c>
      <c r="F45" s="1">
        <v>416500</v>
      </c>
      <c r="G45" s="1">
        <v>694000</v>
      </c>
      <c r="H45" s="1">
        <v>756917</v>
      </c>
      <c r="I45" s="1">
        <v>840000</v>
      </c>
      <c r="J45" s="1">
        <v>840000</v>
      </c>
    </row>
    <row r="46" spans="1:10" x14ac:dyDescent="0.2">
      <c r="A46" t="s">
        <v>14</v>
      </c>
      <c r="B46" s="5">
        <v>0.1043</v>
      </c>
      <c r="C46" s="5">
        <v>0.1043</v>
      </c>
      <c r="D46" s="5">
        <v>0.1043</v>
      </c>
      <c r="E46" s="5">
        <v>0.1043</v>
      </c>
      <c r="F46" s="5">
        <v>0.1043</v>
      </c>
      <c r="G46" s="5">
        <v>0.1043</v>
      </c>
      <c r="H46" s="5">
        <v>0.1043</v>
      </c>
      <c r="I46" s="5">
        <v>0.1043</v>
      </c>
      <c r="J46" s="5">
        <v>0.1043</v>
      </c>
    </row>
    <row r="47" spans="1:10" x14ac:dyDescent="0.2">
      <c r="A47" t="s">
        <v>15</v>
      </c>
      <c r="B47" s="16">
        <f>B45*B46*365</f>
        <v>309771.52150000003</v>
      </c>
      <c r="C47" s="16">
        <f t="shared" ref="C47:J47" si="9">C45*C46*365</f>
        <v>231119.93450000003</v>
      </c>
      <c r="D47" s="16">
        <f t="shared" si="9"/>
        <v>1624311.3565</v>
      </c>
      <c r="E47" s="16">
        <f t="shared" si="9"/>
        <v>5786564</v>
      </c>
      <c r="F47" s="16">
        <f t="shared" si="9"/>
        <v>15855946.750000002</v>
      </c>
      <c r="G47" s="16">
        <f t="shared" si="9"/>
        <v>26420233</v>
      </c>
      <c r="H47" s="16">
        <f t="shared" si="9"/>
        <v>28815451.7315</v>
      </c>
      <c r="I47" s="16">
        <f t="shared" si="9"/>
        <v>31978380</v>
      </c>
      <c r="J47" s="16">
        <f t="shared" si="9"/>
        <v>31978380</v>
      </c>
    </row>
    <row r="49" spans="1:10" x14ac:dyDescent="0.2">
      <c r="A49" s="3" t="s">
        <v>20</v>
      </c>
      <c r="B49" s="17">
        <f>B32+B37+B42+B47</f>
        <v>5355966.1634999998</v>
      </c>
      <c r="C49" s="17">
        <f t="shared" ref="C49:J49" si="10">C32+C37+C42+C47</f>
        <v>24172127.883500002</v>
      </c>
      <c r="D49" s="17">
        <f t="shared" si="10"/>
        <v>41091555.240999997</v>
      </c>
      <c r="E49" s="17">
        <f t="shared" si="10"/>
        <v>59810461.250999995</v>
      </c>
      <c r="F49" s="17">
        <f t="shared" si="10"/>
        <v>108217321.964</v>
      </c>
      <c r="G49" s="17">
        <f t="shared" si="10"/>
        <v>139736774.83499998</v>
      </c>
      <c r="H49" s="17">
        <f t="shared" si="10"/>
        <v>150358796.52950001</v>
      </c>
      <c r="I49" s="17">
        <f t="shared" si="10"/>
        <v>161300256.588</v>
      </c>
      <c r="J49" s="17">
        <f t="shared" si="10"/>
        <v>161518677.88050002</v>
      </c>
    </row>
    <row r="51" spans="1:10" x14ac:dyDescent="0.2">
      <c r="A51" s="3" t="s">
        <v>21</v>
      </c>
      <c r="B51" s="18">
        <f>B25+B49</f>
        <v>166439566.16350001</v>
      </c>
      <c r="C51" s="18">
        <f t="shared" ref="C51:J51" si="11">C25+C49</f>
        <v>182103283.88350001</v>
      </c>
      <c r="D51" s="18">
        <f t="shared" si="11"/>
        <v>187319312.241</v>
      </c>
      <c r="E51" s="18">
        <f t="shared" si="11"/>
        <v>187280594.25099999</v>
      </c>
      <c r="F51" s="18">
        <f t="shared" si="11"/>
        <v>174482235.96399999</v>
      </c>
      <c r="G51" s="18">
        <f t="shared" si="11"/>
        <v>168850958.83499998</v>
      </c>
      <c r="H51" s="18">
        <f t="shared" si="11"/>
        <v>169010470.52950001</v>
      </c>
      <c r="I51" s="18">
        <f t="shared" si="11"/>
        <v>174644166.588</v>
      </c>
      <c r="J51" s="18">
        <f t="shared" si="11"/>
        <v>174734907.88050002</v>
      </c>
    </row>
  </sheetData>
  <phoneticPr fontId="0" type="noConversion"/>
  <pageMargins left="0.75" right="0.75" top="1" bottom="1" header="0.5" footer="0.5"/>
  <pageSetup scale="61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Formulas="1" workbookViewId="0">
      <selection activeCell="H10" sqref="H10"/>
    </sheetView>
  </sheetViews>
  <sheetFormatPr defaultRowHeight="12.75" x14ac:dyDescent="0.2"/>
  <cols>
    <col min="1" max="1" width="25" customWidth="1" collapsed="1"/>
  </cols>
  <sheetData>
    <row r="1" spans="1:6" x14ac:dyDescent="0.2">
      <c r="A1" s="2" t="s">
        <v>1</v>
      </c>
      <c r="B1" s="4" t="s">
        <v>2</v>
      </c>
      <c r="C1" s="4" t="s">
        <v>3</v>
      </c>
      <c r="D1" s="4" t="s">
        <v>4</v>
      </c>
      <c r="E1" s="4" t="s">
        <v>5</v>
      </c>
      <c r="F1" s="6" t="s">
        <v>11</v>
      </c>
    </row>
    <row r="2" spans="1:6" x14ac:dyDescent="0.2">
      <c r="F2" s="3"/>
    </row>
    <row r="3" spans="1:6" x14ac:dyDescent="0.2">
      <c r="A3" t="s">
        <v>6</v>
      </c>
      <c r="B3" s="5">
        <v>0.25773957380362883</v>
      </c>
      <c r="C3" s="5">
        <v>0.25565406145561026</v>
      </c>
      <c r="D3" s="5">
        <v>0.26255642352555197</v>
      </c>
      <c r="E3" s="5">
        <v>0.24993680552205672</v>
      </c>
      <c r="F3" s="19">
        <f>SUM(B3:E3)/4</f>
        <v>0.25647171607671193</v>
      </c>
    </row>
    <row r="4" spans="1:6" x14ac:dyDescent="0.2">
      <c r="A4" t="s">
        <v>7</v>
      </c>
      <c r="B4" s="5">
        <v>7.7651279869119585E-2</v>
      </c>
      <c r="C4" s="5">
        <v>5.3542420685971218E-2</v>
      </c>
      <c r="D4" s="5">
        <v>5.1694240946392987E-2</v>
      </c>
      <c r="E4" s="5">
        <v>5.369964655378881E-2</v>
      </c>
      <c r="F4" s="19">
        <f>SUM(B4:E4)/4</f>
        <v>5.9146897013818152E-2</v>
      </c>
    </row>
    <row r="5" spans="1:6" x14ac:dyDescent="0.2">
      <c r="A5" t="s">
        <v>8</v>
      </c>
      <c r="B5" s="5">
        <v>4.4271503010784169E-2</v>
      </c>
      <c r="C5" s="5">
        <v>4.4499447219396346E-2</v>
      </c>
      <c r="D5" s="5">
        <v>4.3265390050110555E-2</v>
      </c>
      <c r="E5" s="5">
        <v>3.9232752531637896E-2</v>
      </c>
      <c r="F5" s="19">
        <f>SUM(B5:E5)/4</f>
        <v>4.2817273202982245E-2</v>
      </c>
    </row>
    <row r="6" spans="1:6" x14ac:dyDescent="0.2">
      <c r="A6" t="s">
        <v>9</v>
      </c>
      <c r="B6" s="5">
        <v>0.1041950912069369</v>
      </c>
      <c r="C6" s="5">
        <v>0.10415098664776085</v>
      </c>
      <c r="D6" s="5">
        <v>0.10497053869765163</v>
      </c>
      <c r="E6" s="5">
        <v>0.10394593916487381</v>
      </c>
      <c r="F6" s="19">
        <f>SUM(B6:E6)/4</f>
        <v>0.1043156389293058</v>
      </c>
    </row>
    <row r="8" spans="1:6" x14ac:dyDescent="0.2">
      <c r="A8" t="s">
        <v>10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TW Capacity &amp; Rev thru 2010</vt:lpstr>
      <vt:lpstr>Hist Ave</vt:lpstr>
    </vt:vector>
  </TitlesOfParts>
  <Company>ET&amp;S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Enron</dc:creator>
  <cp:lastModifiedBy>wsdou</cp:lastModifiedBy>
  <cp:lastPrinted>2002-02-13T23:09:12Z</cp:lastPrinted>
  <dcterms:created xsi:type="dcterms:W3CDTF">2001-02-09T21:48:16Z</dcterms:created>
  <dcterms:modified xsi:type="dcterms:W3CDTF">2016-01-05T08:13:03Z</dcterms:modified>
</cp:coreProperties>
</file>