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research\spreadsheets\experiment\tse\recall-enron\groundtruth\a\"/>
    </mc:Choice>
  </mc:AlternateContent>
  <bookViews>
    <workbookView xWindow="120" yWindow="45" windowWidth="15180" windowHeight="7815" activeTab="2"/>
  </bookViews>
  <sheets>
    <sheet name="Heartland" sheetId="26" r:id="rId1"/>
    <sheet name="Catalytica" sheetId="12" r:id="rId2"/>
    <sheet name="Mariner" sheetId="24" r:id="rId3"/>
  </sheets>
  <externalReferences>
    <externalReference r:id="rId4"/>
    <externalReference r:id="rId5"/>
    <externalReference r:id="rId6"/>
  </externalReferences>
  <definedNames>
    <definedName name="_xlnm.Criteria">'[1]Equity Position'!$A$5:$A$6</definedName>
    <definedName name="CriteriaAll">'[1]Equity Position'!$A$11:$A$13</definedName>
    <definedName name="CriteriaForRaptor">'[2]Equity Position'!$C$14:$C$15</definedName>
    <definedName name="CriteriaForUK">'[1]Equity Position'!$A$16:$A$17</definedName>
    <definedName name="DealMakerTable">'[1]Commercial Groups'!$B$2:$C$133</definedName>
    <definedName name="Hedge_Beta">'[1]Equity Position'!$AS$374:$AT$726</definedName>
    <definedName name="Hedge_Daily_P_L">'[1]Pricing Sheet'!$I$91:$I$128</definedName>
    <definedName name="Hedge_QTD_P_L">'[1]Pricing Sheet'!$J$91:$J$128</definedName>
    <definedName name="HedgeNames">'[1]Pricing Sheet'!$E$91:$E$128</definedName>
    <definedName name="HedgeUsedMarketValue">'[1]Pricing Sheet'!$G$91:$G$128</definedName>
    <definedName name="IndexLivePercentChange">'[1]Pricing Sheet'!$S$59:$S$86</definedName>
    <definedName name="IndexSummaryTable">'[1]Index Summary'!$A$1:$I$26</definedName>
    <definedName name="IndexTags">'[1]Pricing Sheet'!$F$59:$F$86</definedName>
    <definedName name="IndexValues">'[1]Pricing Sheet'!$E$57:$S$86</definedName>
    <definedName name="NAMEECM_Non_SLP_Total">[3]TabCriteria!$H$4:$H$18</definedName>
    <definedName name="NAMEECM_SLP_Total">[3]TabCriteria!$G$4:$G$18</definedName>
    <definedName name="NAMEEnron_Asia_Pacific_Total">[3]TabCriteria!$K$4:$K$18</definedName>
    <definedName name="NAMEEnron_Broadband_Svcs._Total">[3]TabCriteria!$P$4:$P$18</definedName>
    <definedName name="NAMEEnron_CALME_Total">[3]TabCriteria!$J$4:$J$18</definedName>
    <definedName name="NAMEEnron_Corp._Total">[3]TabCriteria!$I$4:$I$18</definedName>
    <definedName name="NAMEEnron_Europe_Total">[3]TabCriteria!$O$4:$O$18</definedName>
    <definedName name="NAMEEnron_Global_Markets_Total">[2]TabCriteria!$R$4:$R$18</definedName>
    <definedName name="NAMEEnron_India_Total">[3]TabCriteria!$L$4:$L$18</definedName>
    <definedName name="NAMEEnron_NA_Accrual_Income">[3]TabCriteria!$F$4:$F$18</definedName>
    <definedName name="NAMEEnron_NA_Funding_Cost">[3]TabCriteria!$E$4:$E$18</definedName>
    <definedName name="NAMEEnron_NA_Int_l_Total">[3]TabCriteria!$N$4:$N$18</definedName>
    <definedName name="NAMEEnron_NA_Total">[3]TabCriteria!$C$4:$C$18</definedName>
    <definedName name="NAMEEnron_Networks_Total">[3]TabCriteria!$Q$4:$Q$18</definedName>
    <definedName name="NAMEEnron_Raptor_I_Total">[2]TabCriteria!$S$4:$S$22</definedName>
    <definedName name="NAMEEnron_South_America_Total">[3]TabCriteria!$M$4:$M$18</definedName>
    <definedName name="NAMEGrand_Total">[3]TabCriteria!$R$4:$R$18</definedName>
    <definedName name="NAMEPortfolio_Insurance">[3]TabCriteria!$D$4:$D$18</definedName>
    <definedName name="PL_Date">'[1]Equity Position'!$V$53</definedName>
    <definedName name="Position">'[1]Equity Position'!$A$1:$AE$332</definedName>
    <definedName name="Pricing_Type_Options">'[1]Pricing Sheet'!$A$5:$B$9</definedName>
    <definedName name="PricingTypeOptions">'[1]Pricing Sheet'!$B$6:$B$10</definedName>
    <definedName name="_xlnm.Print_Area" localSheetId="1">Catalytica!$A$1:$H$40</definedName>
    <definedName name="_xlnm.Print_Area" localSheetId="2">Mariner!$A$1:$K$28</definedName>
    <definedName name="StockPriceTable">'[1]Pricing Sheet'!$F$18:$N$54</definedName>
    <definedName name="SummaryPivotPoint">'[3]ALL by Asset Class-Sector'!$A$462</definedName>
    <definedName name="tbl_P_L_upload">#REF!</definedName>
    <definedName name="Z_83874C97_8BB7_11D2_9732_00104B678AA7_.wvu.Cols" hidden="1">'[1]Equity Position'!$A$1:$A$65536,'[1]Equity Position'!$I$1:$R$65536,'[1]Equity Position'!$W$1:$Y$65536,'[1]Equity Position'!$AM$1:$AO$65536</definedName>
    <definedName name="Z_83874C97_8BB7_11D2_9732_00104B678AA7_.wvu.PrintArea" hidden="1">'[1]Equity Position'!$B$1:$BE$332</definedName>
    <definedName name="Z_83874C97_8BB7_11D2_9732_00104B678AA7_.wvu.PrintTitles" hidden="1">'[1]Equity Position'!$A$51:$IV$53</definedName>
  </definedNames>
  <calcPr calcId="152511"/>
</workbook>
</file>

<file path=xl/calcChain.xml><?xml version="1.0" encoding="utf-8"?>
<calcChain xmlns="http://schemas.openxmlformats.org/spreadsheetml/2006/main">
  <c r="B4" i="12" l="1"/>
  <c r="H4" i="12"/>
  <c r="B7" i="12"/>
  <c r="B14" i="12"/>
  <c r="B15" i="12" s="1"/>
  <c r="B16" i="12" s="1"/>
  <c r="B8" i="12" s="1"/>
  <c r="E19" i="12" s="1"/>
  <c r="H14" i="12"/>
  <c r="H15" i="12"/>
  <c r="H16" i="12" s="1"/>
  <c r="H8" i="12" s="1"/>
  <c r="B19" i="12"/>
  <c r="C19" i="12"/>
  <c r="E20" i="12"/>
  <c r="B21" i="12"/>
  <c r="J21" i="12"/>
  <c r="B23" i="12"/>
  <c r="C23" i="12"/>
  <c r="E23" i="12"/>
  <c r="F23" i="12"/>
  <c r="A24" i="12"/>
  <c r="J24" i="12"/>
  <c r="E25" i="12"/>
  <c r="F25" i="12"/>
  <c r="H25" i="12"/>
  <c r="J25" i="12" s="1"/>
  <c r="E26" i="12"/>
  <c r="J26" i="12"/>
  <c r="B33" i="12"/>
  <c r="C33" i="12"/>
  <c r="B34" i="12"/>
  <c r="C34" i="12"/>
  <c r="B36" i="12"/>
  <c r="F9" i="26"/>
  <c r="F15" i="26" s="1"/>
  <c r="H11" i="26"/>
  <c r="H12" i="26"/>
  <c r="I12" i="26" s="1"/>
  <c r="G13" i="26"/>
  <c r="J13" i="26"/>
  <c r="F16" i="26"/>
  <c r="I5" i="24"/>
  <c r="D7" i="24"/>
  <c r="D9" i="24" s="1"/>
  <c r="E7" i="24"/>
  <c r="D8" i="24"/>
  <c r="E21" i="24" s="1"/>
  <c r="D15" i="24"/>
  <c r="E15" i="24"/>
  <c r="G15" i="24"/>
  <c r="H15" i="24"/>
  <c r="I15" i="24"/>
  <c r="I17" i="24" s="1"/>
  <c r="J15" i="24"/>
  <c r="K15" i="24"/>
  <c r="K17" i="24" s="1"/>
  <c r="K5" i="24" s="1"/>
  <c r="J17" i="24"/>
  <c r="J5" i="24" s="1"/>
  <c r="E19" i="24"/>
  <c r="E24" i="24" s="1"/>
  <c r="E25" i="24"/>
  <c r="C7" i="24" l="1"/>
  <c r="C6" i="24"/>
  <c r="C9" i="24"/>
  <c r="E28" i="24"/>
  <c r="J40" i="12"/>
  <c r="B24" i="12"/>
  <c r="B27" i="12" s="1"/>
  <c r="B31" i="12" s="1"/>
  <c r="J38" i="12"/>
  <c r="C24" i="12"/>
  <c r="C20" i="12"/>
  <c r="C35" i="12" s="1"/>
  <c r="C36" i="12" s="1"/>
  <c r="C40" i="12" s="1"/>
  <c r="D17" i="24"/>
  <c r="F13" i="26"/>
  <c r="I11" i="26"/>
  <c r="H19" i="12"/>
  <c r="H9" i="12"/>
  <c r="E21" i="12"/>
  <c r="F19" i="12"/>
  <c r="E24" i="12"/>
  <c r="E27" i="12" s="1"/>
  <c r="B9" i="12"/>
  <c r="I16" i="26"/>
  <c r="K12" i="26"/>
  <c r="E26" i="24"/>
  <c r="E9" i="24"/>
  <c r="E17" i="24" s="1"/>
  <c r="E20" i="24"/>
  <c r="E22" i="24" s="1"/>
  <c r="B40" i="12"/>
  <c r="I6" i="24"/>
  <c r="I19" i="24" s="1"/>
  <c r="C27" i="12"/>
  <c r="C29" i="12" s="1"/>
  <c r="I7" i="24"/>
  <c r="I20" i="24" s="1"/>
  <c r="H9" i="26"/>
  <c r="I9" i="26" s="1"/>
  <c r="K9" i="26" s="1"/>
  <c r="H10" i="26"/>
  <c r="I10" i="26" s="1"/>
  <c r="K10" i="26" s="1"/>
  <c r="F22" i="26" s="1"/>
  <c r="H22" i="26" s="1"/>
  <c r="H8" i="26"/>
  <c r="H23" i="12"/>
  <c r="C8" i="24"/>
  <c r="C31" i="12" l="1"/>
  <c r="B29" i="12"/>
  <c r="J6" i="24"/>
  <c r="J19" i="24" s="1"/>
  <c r="K6" i="24"/>
  <c r="K19" i="24" s="1"/>
  <c r="K7" i="24"/>
  <c r="K20" i="24" s="1"/>
  <c r="J7" i="24"/>
  <c r="J20" i="24" s="1"/>
  <c r="E29" i="12"/>
  <c r="E31" i="12"/>
  <c r="H13" i="26"/>
  <c r="I8" i="26"/>
  <c r="F21" i="26"/>
  <c r="H21" i="26" s="1"/>
  <c r="L11" i="26"/>
  <c r="K11" i="26"/>
  <c r="I15" i="26"/>
  <c r="H24" i="12"/>
  <c r="H27" i="12" s="1"/>
  <c r="H21" i="12"/>
  <c r="H15" i="26"/>
  <c r="F24" i="26"/>
  <c r="H24" i="26" s="1"/>
  <c r="K16" i="26"/>
  <c r="F24" i="12"/>
  <c r="F27" i="12" s="1"/>
  <c r="F31" i="12" s="1"/>
  <c r="F21" i="12"/>
  <c r="I8" i="24"/>
  <c r="I21" i="24" s="1"/>
  <c r="I25" i="24" s="1"/>
  <c r="J8" i="24"/>
  <c r="J21" i="24" s="1"/>
  <c r="K8" i="24"/>
  <c r="K21" i="24" s="1"/>
  <c r="E38" i="12"/>
  <c r="E40" i="12"/>
  <c r="J23" i="12"/>
  <c r="J27" i="12" s="1"/>
  <c r="I22" i="24"/>
  <c r="I28" i="24"/>
  <c r="I24" i="24"/>
  <c r="I26" i="24" l="1"/>
  <c r="F29" i="12"/>
  <c r="J28" i="24"/>
  <c r="J24" i="24"/>
  <c r="K24" i="24"/>
  <c r="K28" i="24"/>
  <c r="H31" i="12"/>
  <c r="H29" i="12"/>
  <c r="I13" i="26"/>
  <c r="C30" i="26" s="1"/>
  <c r="G20" i="26"/>
  <c r="G25" i="26" s="1"/>
  <c r="K8" i="26"/>
  <c r="C31" i="26"/>
  <c r="J25" i="24"/>
  <c r="J22" i="24"/>
  <c r="H40" i="12"/>
  <c r="H38" i="12"/>
  <c r="J31" i="12"/>
  <c r="J29" i="12"/>
  <c r="F40" i="12"/>
  <c r="F38" i="12"/>
  <c r="F42" i="12" s="1"/>
  <c r="F44" i="12" s="1"/>
  <c r="K25" i="24"/>
  <c r="K22" i="24"/>
  <c r="K15" i="26"/>
  <c r="F23" i="26"/>
  <c r="H23" i="26" s="1"/>
  <c r="J26" i="24" l="1"/>
  <c r="C32" i="26"/>
  <c r="K26" i="24"/>
  <c r="F20" i="26"/>
  <c r="K13" i="26"/>
  <c r="K17" i="26" s="1"/>
  <c r="H20" i="26" l="1"/>
  <c r="H25" i="26" s="1"/>
  <c r="F25" i="26"/>
  <c r="H25" i="24" l="1"/>
  <c r="H17" i="24"/>
  <c r="H5" i="24" s="1"/>
  <c r="H7" i="24"/>
  <c r="H20" i="24" s="1"/>
  <c r="H8" i="24"/>
  <c r="H21" i="24"/>
  <c r="H6" i="24"/>
  <c r="H19" i="24" s="1"/>
  <c r="H28" i="24" l="1"/>
  <c r="H24" i="24"/>
  <c r="H26" i="24" s="1"/>
  <c r="H22" i="24"/>
  <c r="G17" i="24"/>
  <c r="G5" i="24" s="1"/>
  <c r="G8" i="24"/>
  <c r="G21" i="24" s="1"/>
  <c r="G25" i="24" s="1"/>
  <c r="G19" i="24"/>
  <c r="G28" i="24" s="1"/>
  <c r="G24" i="24"/>
  <c r="G26" i="24" s="1"/>
  <c r="G6" i="24"/>
  <c r="G7" i="24"/>
  <c r="G20" i="24"/>
  <c r="G22" i="24" l="1"/>
</calcChain>
</file>

<file path=xl/comments1.xml><?xml version="1.0" encoding="utf-8"?>
<comments xmlns="http://schemas.openxmlformats.org/spreadsheetml/2006/main">
  <authors>
    <author/>
  </authors>
  <commentList>
    <comment ref="K9" authorId="0" shapeId="0">
      <text>
        <r>
          <rPr>
            <sz val="10"/>
            <rFont val="Arial"/>
            <family val="2"/>
          </rPr>
          <t xml:space="preserve">Suggested Repair:(I9+F9)+J9
</t>
        </r>
      </text>
    </comment>
    <comment ref="K10" authorId="0" shapeId="0">
      <text>
        <r>
          <rPr>
            <sz val="10"/>
            <rFont val="Arial"/>
            <family val="2"/>
          </rPr>
          <t xml:space="preserve">Suggested Repair:(I10+F10)+J10
</t>
        </r>
      </text>
    </comment>
    <comment ref="K11" authorId="0" shapeId="0">
      <text>
        <r>
          <rPr>
            <sz val="10"/>
            <rFont val="Arial"/>
            <family val="2"/>
          </rPr>
          <t xml:space="preserve">Suggested Repair:(I11+F11)+J11
</t>
        </r>
      </text>
    </comment>
    <comment ref="K12" authorId="0" shapeId="0">
      <text>
        <r>
          <rPr>
            <sz val="10"/>
            <rFont val="Arial"/>
            <family val="2"/>
          </rPr>
          <t xml:space="preserve">Suggested Repair:(I12+F12)+J12
</t>
        </r>
      </text>
    </comment>
    <comment ref="G21" authorId="0" shapeId="0">
      <text>
        <r>
          <rPr>
            <sz val="10"/>
            <rFont val="Arial"/>
            <family val="2"/>
          </rPr>
          <t>Suggested Repair:(-I9)-J9
Suggested Value:3782059.4360042266</t>
        </r>
      </text>
    </comment>
    <comment ref="G22" authorId="0" shapeId="0">
      <text>
        <r>
          <rPr>
            <sz val="10"/>
            <rFont val="Arial"/>
            <family val="2"/>
          </rPr>
          <t>Suggested Repair:(-I10)-J10
Suggested Value:93026.47641127171</t>
        </r>
      </text>
    </comment>
    <comment ref="G23" authorId="0" shapeId="0">
      <text>
        <r>
          <rPr>
            <sz val="10"/>
            <rFont val="Arial"/>
            <family val="2"/>
          </rPr>
          <t>Suggested Repair:(-I11)-J11
Suggested Value:502651.7444067171</t>
        </r>
      </text>
    </comment>
    <comment ref="G24" authorId="0" shapeId="0">
      <text>
        <r>
          <rPr>
            <sz val="10"/>
            <rFont val="Arial"/>
            <family val="2"/>
          </rPr>
          <t>Suggested Repair:(-I12)-J12
Suggested Value:730424.792015018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H5" authorId="0" shapeId="0">
      <text>
        <r>
          <rPr>
            <sz val="10"/>
            <rFont val="Arial"/>
            <family val="2"/>
          </rPr>
          <t>Suggested Repair:H13
Suggested Value:26.88</t>
        </r>
      </text>
    </comment>
    <comment ref="H6" authorId="0" shapeId="0">
      <text>
        <r>
          <rPr>
            <sz val="10"/>
            <rFont val="Arial"/>
            <family val="2"/>
          </rPr>
          <t>Suggested Repair:H14
Suggested Value:69.60803302828428</t>
        </r>
      </text>
    </comment>
    <comment ref="H7" authorId="0" shapeId="0">
      <text>
        <r>
          <rPr>
            <sz val="10"/>
            <rFont val="Arial"/>
            <family val="2"/>
          </rPr>
          <t>Suggested Repair:H15
Suggested Value:42.72803302828429</t>
        </r>
      </text>
    </comment>
    <comment ref="B13" authorId="0" shapeId="0">
      <text>
        <r>
          <rPr>
            <sz val="10"/>
            <rFont val="Arial"/>
            <family val="2"/>
          </rPr>
          <t>Suggested Repair:F19
Suggested Value:1668126.435246608</t>
        </r>
      </text>
    </comment>
    <comment ref="H13" authorId="0" shapeId="0">
      <text>
        <r>
          <rPr>
            <sz val="10"/>
            <rFont val="Arial"/>
            <family val="2"/>
          </rPr>
          <t>Suggested Repair:H19
Suggested Value:1668126.435246608</t>
        </r>
      </text>
    </comment>
    <comment ref="B20" authorId="0" shapeId="0">
      <text>
        <r>
          <rPr>
            <sz val="10"/>
            <rFont val="Arial"/>
            <family val="2"/>
          </rPr>
          <t xml:space="preserve">Suggested Repair:B21/B19
</t>
        </r>
      </text>
    </comment>
    <comment ref="F20" authorId="0" shapeId="0">
      <text>
        <r>
          <rPr>
            <sz val="10"/>
            <rFont val="Arial"/>
            <family val="2"/>
          </rPr>
          <t xml:space="preserve">Suggested Repair:E20
</t>
        </r>
      </text>
    </comment>
    <comment ref="C21" authorId="0" shapeId="0">
      <text>
        <r>
          <rPr>
            <sz val="10"/>
            <rFont val="Arial"/>
            <family val="2"/>
          </rPr>
          <t xml:space="preserve">Suggested Repair:C19*C20
</t>
        </r>
      </text>
    </comment>
    <comment ref="K21" authorId="0" shapeId="0">
      <text>
        <r>
          <rPr>
            <sz val="10"/>
            <rFont val="Arial"/>
            <family val="2"/>
          </rPr>
          <t xml:space="preserve">Suggested Repair:K19*K20
</t>
        </r>
      </text>
    </comment>
    <comment ref="K24" authorId="0" shapeId="0">
      <text>
        <r>
          <rPr>
            <sz val="10"/>
            <rFont val="Arial"/>
            <family val="2"/>
          </rPr>
          <t xml:space="preserve">Suggested Repair:K19
</t>
        </r>
      </text>
    </comment>
    <comment ref="H26" authorId="0" shapeId="0">
      <text>
        <r>
          <rPr>
            <sz val="10"/>
            <rFont val="Arial"/>
            <family val="2"/>
          </rPr>
          <t>Suggested Repair:$B$6
Suggested Value:1072043.0</t>
        </r>
      </text>
    </comment>
    <comment ref="K27" authorId="0" shapeId="0">
      <text>
        <r>
          <rPr>
            <sz val="10"/>
            <rFont val="Arial"/>
            <family val="2"/>
          </rPr>
          <t xml:space="preserve">Suggested Repair:SUM(K24,K23,K25,K26)
</t>
        </r>
      </text>
    </comment>
    <comment ref="K29" authorId="0" shapeId="0">
      <text>
        <r>
          <rPr>
            <sz val="10"/>
            <rFont val="Arial"/>
            <family val="2"/>
          </rPr>
          <t xml:space="preserve">Suggested Repair:K19/K27
</t>
        </r>
      </text>
    </comment>
    <comment ref="K31" authorId="0" shapeId="0">
      <text>
        <r>
          <rPr>
            <sz val="10"/>
            <rFont val="Arial"/>
            <family val="2"/>
          </rPr>
          <t xml:space="preserve">Suggested Repair:K20*K27
</t>
        </r>
      </text>
    </comment>
    <comment ref="K38" authorId="0" shapeId="0">
      <text>
        <r>
          <rPr>
            <sz val="10"/>
            <rFont val="Arial"/>
            <family val="2"/>
          </rPr>
          <t>Suggested Repair:K21-$C$21
Suggested Value:5.1252309686556295E7</t>
        </r>
      </text>
    </comment>
    <comment ref="K40" authorId="0" shapeId="0">
      <text>
        <r>
          <rPr>
            <sz val="10"/>
            <rFont val="Arial"/>
            <family val="2"/>
          </rPr>
          <t>Suggested Repair:(K21-$B$21)+K36
Suggested Value:6.75663096865563E7</t>
        </r>
      </text>
    </comment>
  </commentList>
</comments>
</file>

<file path=xl/comments3.xml><?xml version="1.0" encoding="utf-8"?>
<comments xmlns="http://schemas.openxmlformats.org/spreadsheetml/2006/main">
  <authors>
    <author/>
  </authors>
  <commentList>
    <comment ref="E8" authorId="0" shapeId="0">
      <text>
        <r>
          <rPr>
            <sz val="10"/>
            <rFont val="Arial"/>
            <family val="2"/>
          </rPr>
          <t>Suggested Repair:(E6/0.789)*0.053
Suggested Value:2.4963132802281365E7</t>
        </r>
      </text>
    </comment>
    <comment ref="G9" authorId="0" shapeId="0">
      <text>
        <r>
          <rPr>
            <sz val="10"/>
            <rFont val="Arial"/>
            <family val="2"/>
          </rPr>
          <t xml:space="preserve">Suggested Repair:$C9*$G$9
</t>
        </r>
      </text>
    </comment>
    <comment ref="H9" authorId="0" shapeId="0">
      <text>
        <r>
          <rPr>
            <sz val="10"/>
            <rFont val="Arial"/>
            <family val="2"/>
          </rPr>
          <t xml:space="preserve">Suggested Repair:$C9*$H$9
</t>
        </r>
      </text>
    </comment>
    <comment ref="I9" authorId="0" shapeId="0">
      <text>
        <r>
          <rPr>
            <sz val="10"/>
            <rFont val="Arial"/>
            <family val="2"/>
          </rPr>
          <t xml:space="preserve">Suggested Repair:$C9*$I$9
</t>
        </r>
      </text>
    </comment>
    <comment ref="J9" authorId="0" shapeId="0">
      <text>
        <r>
          <rPr>
            <sz val="10"/>
            <rFont val="Arial"/>
            <family val="2"/>
          </rPr>
          <t xml:space="preserve">Suggested Repair:$C9*$J$9
</t>
        </r>
      </text>
    </comment>
    <comment ref="K9" authorId="0" shapeId="0">
      <text>
        <r>
          <rPr>
            <sz val="10"/>
            <rFont val="Arial"/>
            <family val="2"/>
          </rPr>
          <t xml:space="preserve">Suggested Repair:$C9*$K$9
</t>
        </r>
      </text>
    </comment>
  </commentList>
</comments>
</file>

<file path=xl/sharedStrings.xml><?xml version="1.0" encoding="utf-8"?>
<sst xmlns="http://schemas.openxmlformats.org/spreadsheetml/2006/main" count="144" uniqueCount="88">
  <si>
    <t>Asset Class</t>
  </si>
  <si>
    <t>Total</t>
  </si>
  <si>
    <t>Heartland Steel Common</t>
  </si>
  <si>
    <t>Heartland Steel Warrants</t>
  </si>
  <si>
    <t>ENA</t>
  </si>
  <si>
    <t>6/30/00</t>
  </si>
  <si>
    <t>MARINER</t>
  </si>
  <si>
    <t>JEDI I</t>
  </si>
  <si>
    <t>Enron Warrants</t>
  </si>
  <si>
    <t>Mgmt Shares/Options</t>
  </si>
  <si>
    <t>Equity Value</t>
  </si>
  <si>
    <t>Bank Revolver</t>
  </si>
  <si>
    <t>Sub Notes</t>
  </si>
  <si>
    <t>Enron Term Loan</t>
  </si>
  <si>
    <t>Enterprise Value</t>
  </si>
  <si>
    <t>Catalytica Combustion Systems Inc.</t>
  </si>
  <si>
    <t xml:space="preserve">CCSI Expected Number of Shares Outstanding </t>
  </si>
  <si>
    <t>Catalytica Ownership (current)</t>
  </si>
  <si>
    <t>Enron Ownership (current)</t>
  </si>
  <si>
    <t>Employee Stock Options</t>
  </si>
  <si>
    <t>Planned IPO shares</t>
  </si>
  <si>
    <t>Enron Cashless Option Exercise</t>
  </si>
  <si>
    <t>TOTAL</t>
  </si>
  <si>
    <t>No. of option shares</t>
  </si>
  <si>
    <t xml:space="preserve">Strike Price </t>
  </si>
  <si>
    <t>Price at which Intrinsic Value is Calculated</t>
  </si>
  <si>
    <t>Enron Intrinsic Value per option</t>
  </si>
  <si>
    <t>No. of shares obtained based on Value</t>
  </si>
  <si>
    <t>Rahul Raroc</t>
  </si>
  <si>
    <t>Calc RAROC</t>
  </si>
  <si>
    <t>Purchased Jan-98</t>
  </si>
  <si>
    <t>Marked-to-market</t>
  </si>
  <si>
    <t>IPO Shares</t>
  </si>
  <si>
    <t>RAROC Case</t>
  </si>
  <si>
    <t>Not as exact as Rahul case b/c of option exercuse cash</t>
  </si>
  <si>
    <t>Enron Shares Held</t>
  </si>
  <si>
    <t xml:space="preserve">Price </t>
  </si>
  <si>
    <t>Valued At</t>
  </si>
  <si>
    <t>Catalytica Ownership</t>
  </si>
  <si>
    <t>Total No. of Shares Outstanding</t>
  </si>
  <si>
    <t>Enron's % Ownership</t>
  </si>
  <si>
    <t>CCSI Equity Market Valuation</t>
  </si>
  <si>
    <t>Option</t>
  </si>
  <si>
    <t>Strike Price</t>
  </si>
  <si>
    <t>Intrinsic Value per share</t>
  </si>
  <si>
    <t>Enron's Fair Value Write-up</t>
  </si>
  <si>
    <t>Enron's Cash on Cash Return</t>
  </si>
  <si>
    <t>Condor</t>
  </si>
  <si>
    <t>%</t>
  </si>
  <si>
    <t>Notional</t>
  </si>
  <si>
    <t>8/3/00</t>
  </si>
  <si>
    <t>Heartland Common</t>
  </si>
  <si>
    <t>Heartland Warrants</t>
  </si>
  <si>
    <t>Actual</t>
  </si>
  <si>
    <t>Proposed</t>
  </si>
  <si>
    <t>3RD QUARTER 2000 VALUATION</t>
  </si>
  <si>
    <t>Earnings Sensitivity to Enterprise Value</t>
  </si>
  <si>
    <t>Exercise of Mgmt Warrants</t>
  </si>
  <si>
    <t>Change in:</t>
  </si>
  <si>
    <t>ENA Earnings</t>
  </si>
  <si>
    <t>SLP Earnings</t>
  </si>
  <si>
    <t>4th Quarter</t>
  </si>
  <si>
    <t>Heartland Write Down Allocation</t>
  </si>
  <si>
    <t xml:space="preserve">Write Down Amount = </t>
  </si>
  <si>
    <t>MEMO</t>
  </si>
  <si>
    <t>Source</t>
  </si>
  <si>
    <t>Diluted</t>
  </si>
  <si>
    <t>Allocation</t>
  </si>
  <si>
    <t>Write Down</t>
  </si>
  <si>
    <t>2Q Write Down</t>
  </si>
  <si>
    <t>Leg</t>
  </si>
  <si>
    <t>Facility</t>
  </si>
  <si>
    <t>Model</t>
  </si>
  <si>
    <t>Carry Value</t>
  </si>
  <si>
    <t>Shares</t>
  </si>
  <si>
    <t>Adjusted CV</t>
  </si>
  <si>
    <t>MEMO-DET</t>
  </si>
  <si>
    <t>Equity - Private</t>
  </si>
  <si>
    <t>Balance Sheet</t>
  </si>
  <si>
    <t>Heartland Steel EAS</t>
  </si>
  <si>
    <t>Equity - Other</t>
  </si>
  <si>
    <t>Heartland Steel Seed Cap.</t>
  </si>
  <si>
    <t>RAPTOR</t>
  </si>
  <si>
    <t>Reverse</t>
  </si>
  <si>
    <t>Condor FV</t>
  </si>
  <si>
    <t>3Q P&amp;L Break Out</t>
  </si>
  <si>
    <t>Total FV Write Down</t>
  </si>
  <si>
    <t>Spin Off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</si>
</sst>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76" formatCode="&quot;$&quot;#,##0_);[Red]\(&quot;$&quot;#,##0\)"/>
    <numFmt numFmtId="177" formatCode="_(* #,##0_);_(* \(#,##0\);_(* &quot;-&quot;_);_(@_)"/>
    <numFmt numFmtId="178" formatCode="_(&quot;$&quot;* #,##0.00_);_(&quot;$&quot;* \(#,##0.00\);_(&quot;$&quot;* &quot;-&quot;??_);_(@_)"/>
    <numFmt numFmtId="179" formatCode="_(* #,##0.00_);_(* \(#,##0.00\);_(* &quot;-&quot;??_);_(@_)"/>
    <numFmt numFmtId="180" formatCode="_(&quot;$&quot;* #,##0_);_(&quot;$&quot;* \(#,##0\);_(&quot;$&quot;* &quot;-&quot;??_);_(@_)"/>
    <numFmt numFmtId="181" formatCode="_(* #,##0_);_(* \(#,##0\);_(* &quot;-&quot;??_);_(@_)"/>
    <numFmt numFmtId="182" formatCode="0.0%"/>
    <numFmt numFmtId="183" formatCode="&quot;\&quot;#,##0;[Red]&quot;\&quot;\-#,##0"/>
    <numFmt numFmtId="184" formatCode="&quot;\&quot;#,##0.00;[Red]&quot;\&quot;\-#,##0.00"/>
    <numFmt numFmtId="185" formatCode="#,##0;[Red]&quot;-&quot;#,##0"/>
    <numFmt numFmtId="186" formatCode="#,##0.00;[Red]&quot;-&quot;#,##0.00"/>
    <numFmt numFmtId="187" formatCode="#&quot;\&quot;&quot;\&quot;&quot;\&quot;&quot;\&quot;\ ??/??"/>
    <numFmt numFmtId="188" formatCode="yy&quot;\&quot;&quot;\&quot;&quot;\&quot;\-mm&quot;\&quot;&quot;\&quot;&quot;\&quot;\-dd&quot;\&quot;&quot;\&quot;&quot;\&quot;&quot;\&quot;\ h:mm"/>
    <numFmt numFmtId="189" formatCode="_ &quot;\&quot;* #,##0.00_ ;_ &quot;\&quot;* &quot;\&quot;&quot;\&quot;&quot;\&quot;&quot;\&quot;&quot;\&quot;\-#,##0.00_ ;_ &quot;\&quot;* &quot;-&quot;??_ ;_ @_ "/>
  </numFmts>
  <fonts count="22">
    <font>
      <sz val="10"/>
      <name val="Arial"/>
    </font>
    <font>
      <sz val="10"/>
      <name val="Arial"/>
      <family val="2"/>
    </font>
    <font>
      <sz val="11"/>
      <name val="돋움"/>
      <family val="3"/>
      <charset val="129"/>
    </font>
    <font>
      <sz val="10"/>
      <name val="Arial"/>
      <family val="2"/>
    </font>
    <font>
      <sz val="10"/>
      <name val="MS Sans Serif"/>
      <family val="2"/>
    </font>
    <font>
      <sz val="8"/>
      <name val="Arial"/>
      <family val="2"/>
    </font>
    <font>
      <b/>
      <u/>
      <sz val="11"/>
      <color indexed="37"/>
      <name val="Arial"/>
      <family val="2"/>
    </font>
    <font>
      <sz val="10"/>
      <color indexed="12"/>
      <name val="Arial"/>
      <family val="2"/>
    </font>
    <font>
      <sz val="8"/>
      <name val="Arial"/>
      <family val="2"/>
    </font>
    <font>
      <sz val="8"/>
      <color indexed="12"/>
      <name val="Arial"/>
      <family val="2"/>
    </font>
    <font>
      <sz val="12"/>
      <name val="바탕체"/>
      <family val="1"/>
      <charset val="129"/>
    </font>
    <font>
      <b/>
      <sz val="10"/>
      <name val="Arial"/>
      <family val="2"/>
    </font>
    <font>
      <i/>
      <u/>
      <sz val="10"/>
      <name val="Arial"/>
      <family val="2"/>
    </font>
    <font>
      <b/>
      <sz val="14"/>
      <name val="Times New Roman (PCL6)"/>
      <family val="1"/>
    </font>
    <font>
      <b/>
      <sz val="8"/>
      <name val="Arial"/>
      <family val="2"/>
    </font>
    <font>
      <b/>
      <u/>
      <sz val="8"/>
      <name val="Arial"/>
      <family val="2"/>
    </font>
    <font>
      <b/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sz val="10"/>
      <color indexed="8"/>
      <name val="MS Sans Serif"/>
    </font>
    <font>
      <b/>
      <sz val="10"/>
      <color indexed="53"/>
      <name val="Arial"/>
      <family val="2"/>
    </font>
    <font>
      <sz val="9"/>
      <name val="宋体"/>
      <family val="3"/>
      <charset val="13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7"/>
        <bgColor indexed="17"/>
      </patternFill>
    </fill>
    <fill>
      <patternFill patternType="solid">
        <fgColor indexed="13"/>
        <bgColor indexed="13"/>
      </patternFill>
    </fill>
    <fill>
      <patternFill patternType="solid">
        <fgColor indexed="10"/>
        <bgColor indexed="10"/>
      </patternFill>
    </fill>
  </fills>
  <borders count="24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5">
    <xf numFmtId="37" fontId="0" fillId="0" borderId="0"/>
    <xf numFmtId="179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6" fontId="2" fillId="0" borderId="0">
      <protection locked="0"/>
    </xf>
    <xf numFmtId="189" fontId="2" fillId="0" borderId="0">
      <protection locked="0"/>
    </xf>
    <xf numFmtId="0" fontId="6" fillId="0" borderId="0" applyNumberFormat="0" applyFill="0" applyBorder="0" applyAlignment="0" applyProtection="0"/>
    <xf numFmtId="188" fontId="2" fillId="0" borderId="0">
      <protection locked="0"/>
    </xf>
    <xf numFmtId="188" fontId="2" fillId="0" borderId="0">
      <protection locked="0"/>
    </xf>
    <xf numFmtId="0" fontId="7" fillId="0" borderId="1" applyNumberFormat="0" applyFill="0" applyAlignment="0" applyProtection="0"/>
    <xf numFmtId="187" fontId="2" fillId="0" borderId="0"/>
    <xf numFmtId="0" fontId="1" fillId="0" borderId="0"/>
    <xf numFmtId="0" fontId="1" fillId="0" borderId="0"/>
    <xf numFmtId="0" fontId="1" fillId="0" borderId="0"/>
    <xf numFmtId="0" fontId="19" fillId="0" borderId="0"/>
    <xf numFmtId="9" fontId="1" fillId="0" borderId="0" applyFont="0" applyFill="0" applyBorder="0" applyAlignment="0" applyProtection="0"/>
    <xf numFmtId="188" fontId="2" fillId="0" borderId="3">
      <protection locked="0"/>
    </xf>
    <xf numFmtId="37" fontId="8" fillId="2" borderId="0" applyNumberFormat="0" applyBorder="0" applyAlignment="0" applyProtection="0"/>
    <xf numFmtId="37" fontId="8" fillId="0" borderId="0"/>
    <xf numFmtId="37" fontId="5" fillId="3" borderId="0" applyNumberFormat="0" applyBorder="0" applyAlignment="0" applyProtection="0"/>
    <xf numFmtId="3" fontId="9" fillId="0" borderId="1" applyProtection="0"/>
    <xf numFmtId="185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4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0" fontId="4" fillId="0" borderId="0"/>
  </cellStyleXfs>
  <cellXfs count="201">
    <xf numFmtId="37" fontId="0" fillId="0" borderId="0" xfId="0"/>
    <xf numFmtId="37" fontId="0" fillId="0" borderId="0" xfId="0" applyBorder="1"/>
    <xf numFmtId="37" fontId="0" fillId="0" borderId="9" xfId="0" applyBorder="1"/>
    <xf numFmtId="37" fontId="12" fillId="0" borderId="0" xfId="0" applyFont="1"/>
    <xf numFmtId="37" fontId="11" fillId="0" borderId="0" xfId="0" applyFont="1" applyAlignment="1">
      <alignment horizontal="center"/>
    </xf>
    <xf numFmtId="37" fontId="11" fillId="0" borderId="0" xfId="0" applyFont="1"/>
    <xf numFmtId="37" fontId="11" fillId="0" borderId="2" xfId="0" applyFont="1" applyBorder="1" applyAlignment="1">
      <alignment horizontal="center"/>
    </xf>
    <xf numFmtId="37" fontId="11" fillId="0" borderId="2" xfId="0" quotePrefix="1" applyFont="1" applyBorder="1" applyAlignment="1">
      <alignment horizontal="center"/>
    </xf>
    <xf numFmtId="37" fontId="13" fillId="0" borderId="0" xfId="0" applyFont="1" applyAlignment="1">
      <alignment horizontal="center"/>
    </xf>
    <xf numFmtId="0" fontId="13" fillId="0" borderId="0" xfId="11" applyFont="1"/>
    <xf numFmtId="0" fontId="5" fillId="0" borderId="0" xfId="11" applyFont="1"/>
    <xf numFmtId="0" fontId="14" fillId="0" borderId="0" xfId="11" applyFont="1"/>
    <xf numFmtId="0" fontId="15" fillId="0" borderId="0" xfId="11" applyFont="1"/>
    <xf numFmtId="181" fontId="9" fillId="3" borderId="0" xfId="1" applyNumberFormat="1" applyFont="1" applyFill="1"/>
    <xf numFmtId="181" fontId="9" fillId="0" borderId="0" xfId="1" applyNumberFormat="1" applyFont="1" applyFill="1"/>
    <xf numFmtId="181" fontId="5" fillId="0" borderId="0" xfId="1" applyNumberFormat="1" applyFont="1"/>
    <xf numFmtId="181" fontId="5" fillId="0" borderId="9" xfId="1" applyNumberFormat="1" applyFont="1" applyBorder="1"/>
    <xf numFmtId="3" fontId="9" fillId="3" borderId="0" xfId="1" applyNumberFormat="1" applyFont="1" applyFill="1" applyAlignment="1">
      <alignment horizontal="right"/>
    </xf>
    <xf numFmtId="0" fontId="5" fillId="0" borderId="0" xfId="11" applyFont="1" applyBorder="1"/>
    <xf numFmtId="0" fontId="5" fillId="0" borderId="0" xfId="11" applyNumberFormat="1" applyFont="1"/>
    <xf numFmtId="3" fontId="5" fillId="0" borderId="0" xfId="1" applyNumberFormat="1" applyFont="1" applyAlignment="1">
      <alignment horizontal="right"/>
    </xf>
    <xf numFmtId="0" fontId="16" fillId="0" borderId="0" xfId="2" applyNumberFormat="1" applyFont="1" applyBorder="1"/>
    <xf numFmtId="17" fontId="14" fillId="0" borderId="0" xfId="11" applyNumberFormat="1" applyFont="1" applyAlignment="1">
      <alignment horizontal="right"/>
    </xf>
    <xf numFmtId="0" fontId="14" fillId="0" borderId="0" xfId="11" applyFont="1" applyAlignment="1">
      <alignment horizontal="right"/>
    </xf>
    <xf numFmtId="0" fontId="14" fillId="0" borderId="10" xfId="11" applyFont="1" applyBorder="1" applyAlignment="1">
      <alignment horizontal="center"/>
    </xf>
    <xf numFmtId="0" fontId="14" fillId="0" borderId="11" xfId="11" applyFont="1" applyBorder="1" applyAlignment="1">
      <alignment horizontal="center"/>
    </xf>
    <xf numFmtId="3" fontId="5" fillId="0" borderId="0" xfId="11" applyNumberFormat="1" applyFont="1"/>
    <xf numFmtId="3" fontId="14" fillId="0" borderId="11" xfId="11" applyNumberFormat="1" applyFont="1" applyBorder="1"/>
    <xf numFmtId="3" fontId="14" fillId="0" borderId="12" xfId="11" applyNumberFormat="1" applyFont="1" applyBorder="1"/>
    <xf numFmtId="0" fontId="5" fillId="0" borderId="0" xfId="2" applyNumberFormat="1" applyFont="1"/>
    <xf numFmtId="0" fontId="5" fillId="0" borderId="0" xfId="1" applyNumberFormat="1" applyFont="1"/>
    <xf numFmtId="0" fontId="14" fillId="0" borderId="11" xfId="1" applyNumberFormat="1" applyFont="1" applyBorder="1"/>
    <xf numFmtId="0" fontId="14" fillId="0" borderId="11" xfId="11" applyNumberFormat="1" applyFont="1" applyBorder="1"/>
    <xf numFmtId="0" fontId="5" fillId="0" borderId="11" xfId="11" applyNumberFormat="1" applyFont="1" applyBorder="1"/>
    <xf numFmtId="3" fontId="5" fillId="0" borderId="0" xfId="1" applyNumberFormat="1" applyFont="1"/>
    <xf numFmtId="3" fontId="14" fillId="0" borderId="11" xfId="1" applyNumberFormat="1" applyFont="1" applyBorder="1"/>
    <xf numFmtId="3" fontId="5" fillId="0" borderId="13" xfId="1" applyNumberFormat="1" applyFont="1" applyBorder="1"/>
    <xf numFmtId="3" fontId="14" fillId="0" borderId="12" xfId="1" applyNumberFormat="1" applyFont="1" applyBorder="1"/>
    <xf numFmtId="3" fontId="5" fillId="0" borderId="11" xfId="1" applyNumberFormat="1" applyFont="1" applyBorder="1"/>
    <xf numFmtId="10" fontId="5" fillId="0" borderId="0" xfId="14" applyNumberFormat="1" applyFont="1"/>
    <xf numFmtId="10" fontId="14" fillId="0" borderId="11" xfId="14" applyNumberFormat="1" applyFont="1" applyBorder="1"/>
    <xf numFmtId="10" fontId="5" fillId="0" borderId="11" xfId="14" applyNumberFormat="1" applyFont="1" applyBorder="1"/>
    <xf numFmtId="10" fontId="5" fillId="0" borderId="11" xfId="14" applyNumberFormat="1" applyFont="1" applyFill="1" applyBorder="1"/>
    <xf numFmtId="0" fontId="14" fillId="0" borderId="11" xfId="2" applyNumberFormat="1" applyFont="1" applyFill="1" applyBorder="1"/>
    <xf numFmtId="180" fontId="5" fillId="0" borderId="0" xfId="2" applyNumberFormat="1" applyFont="1"/>
    <xf numFmtId="0" fontId="14" fillId="0" borderId="11" xfId="11" applyFont="1" applyBorder="1"/>
    <xf numFmtId="0" fontId="5" fillId="0" borderId="11" xfId="11" applyFont="1" applyBorder="1"/>
    <xf numFmtId="0" fontId="5" fillId="0" borderId="11" xfId="11" applyFont="1" applyFill="1" applyBorder="1"/>
    <xf numFmtId="181" fontId="14" fillId="0" borderId="11" xfId="1" applyNumberFormat="1" applyFont="1" applyBorder="1"/>
    <xf numFmtId="181" fontId="5" fillId="0" borderId="11" xfId="1" applyNumberFormat="1" applyFont="1" applyFill="1" applyBorder="1"/>
    <xf numFmtId="178" fontId="5" fillId="0" borderId="0" xfId="2" applyFont="1"/>
    <xf numFmtId="178" fontId="14" fillId="0" borderId="11" xfId="2" applyFont="1" applyBorder="1"/>
    <xf numFmtId="178" fontId="5" fillId="0" borderId="11" xfId="2" applyFont="1" applyBorder="1"/>
    <xf numFmtId="178" fontId="5" fillId="0" borderId="11" xfId="2" applyFont="1" applyFill="1" applyBorder="1"/>
    <xf numFmtId="180" fontId="14" fillId="0" borderId="11" xfId="2" applyNumberFormat="1" applyFont="1" applyBorder="1"/>
    <xf numFmtId="180" fontId="5" fillId="0" borderId="11" xfId="2" applyNumberFormat="1" applyFont="1" applyBorder="1"/>
    <xf numFmtId="180" fontId="5" fillId="0" borderId="11" xfId="2" applyNumberFormat="1" applyFont="1" applyFill="1" applyBorder="1"/>
    <xf numFmtId="181" fontId="5" fillId="0" borderId="0" xfId="11" applyNumberFormat="1" applyFont="1"/>
    <xf numFmtId="181" fontId="14" fillId="0" borderId="11" xfId="11" applyNumberFormat="1" applyFont="1" applyBorder="1"/>
    <xf numFmtId="180" fontId="14" fillId="4" borderId="14" xfId="2" applyNumberFormat="1" applyFont="1" applyFill="1" applyBorder="1"/>
    <xf numFmtId="180" fontId="14" fillId="0" borderId="11" xfId="2" applyNumberFormat="1" applyFont="1" applyFill="1" applyBorder="1"/>
    <xf numFmtId="0" fontId="15" fillId="0" borderId="0" xfId="11" applyFont="1" applyBorder="1"/>
    <xf numFmtId="181" fontId="14" fillId="0" borderId="0" xfId="11" applyNumberFormat="1" applyFont="1" applyBorder="1"/>
    <xf numFmtId="0" fontId="5" fillId="0" borderId="0" xfId="11" applyFont="1" applyFill="1" applyBorder="1"/>
    <xf numFmtId="180" fontId="5" fillId="0" borderId="0" xfId="2" applyNumberFormat="1" applyFont="1" applyBorder="1"/>
    <xf numFmtId="180" fontId="14" fillId="0" borderId="0" xfId="2" applyNumberFormat="1" applyFont="1" applyBorder="1"/>
    <xf numFmtId="0" fontId="14" fillId="0" borderId="0" xfId="11" applyFont="1" applyBorder="1"/>
    <xf numFmtId="180" fontId="14" fillId="0" borderId="9" xfId="11" applyNumberFormat="1" applyFont="1" applyBorder="1"/>
    <xf numFmtId="178" fontId="16" fillId="0" borderId="11" xfId="2" applyFont="1" applyBorder="1"/>
    <xf numFmtId="3" fontId="14" fillId="4" borderId="11" xfId="11" applyNumberFormat="1" applyFont="1" applyFill="1" applyBorder="1"/>
    <xf numFmtId="182" fontId="1" fillId="0" borderId="0" xfId="14" applyNumberFormat="1"/>
    <xf numFmtId="37" fontId="0" fillId="0" borderId="0" xfId="0" applyAlignment="1">
      <alignment horizontal="right"/>
    </xf>
    <xf numFmtId="0" fontId="1" fillId="0" borderId="0" xfId="12"/>
    <xf numFmtId="0" fontId="11" fillId="0" borderId="0" xfId="12" applyFont="1" applyAlignment="1">
      <alignment horizontal="right"/>
    </xf>
    <xf numFmtId="177" fontId="1" fillId="0" borderId="0" xfId="12" applyNumberFormat="1"/>
    <xf numFmtId="0" fontId="17" fillId="0" borderId="0" xfId="12" applyFont="1" applyAlignment="1">
      <alignment horizontal="center"/>
    </xf>
    <xf numFmtId="0" fontId="11" fillId="0" borderId="19" xfId="12" applyFont="1" applyBorder="1"/>
    <xf numFmtId="0" fontId="1" fillId="0" borderId="4" xfId="12" applyBorder="1"/>
    <xf numFmtId="0" fontId="11" fillId="0" borderId="4" xfId="12" applyFont="1" applyBorder="1" applyAlignment="1">
      <alignment horizontal="center"/>
    </xf>
    <xf numFmtId="14" fontId="11" fillId="0" borderId="4" xfId="12" quotePrefix="1" applyNumberFormat="1" applyFont="1" applyBorder="1" applyAlignment="1">
      <alignment horizontal="center"/>
    </xf>
    <xf numFmtId="0" fontId="17" fillId="0" borderId="5" xfId="12" quotePrefix="1" applyFont="1" applyBorder="1" applyAlignment="1">
      <alignment horizontal="center"/>
    </xf>
    <xf numFmtId="0" fontId="11" fillId="0" borderId="20" xfId="12" applyFont="1" applyBorder="1" applyAlignment="1">
      <alignment horizontal="center"/>
    </xf>
    <xf numFmtId="0" fontId="11" fillId="0" borderId="21" xfId="12" applyFont="1" applyBorder="1" applyAlignment="1">
      <alignment horizontal="center"/>
    </xf>
    <xf numFmtId="14" fontId="11" fillId="0" borderId="21" xfId="12" applyNumberFormat="1" applyFont="1" applyBorder="1" applyAlignment="1">
      <alignment horizontal="center"/>
    </xf>
    <xf numFmtId="0" fontId="17" fillId="0" borderId="23" xfId="12" applyFont="1" applyBorder="1" applyAlignment="1">
      <alignment horizontal="center"/>
    </xf>
    <xf numFmtId="0" fontId="11" fillId="0" borderId="19" xfId="13" applyFont="1" applyFill="1" applyBorder="1" applyAlignment="1">
      <alignment horizontal="left" wrapText="1"/>
    </xf>
    <xf numFmtId="0" fontId="3" fillId="0" borderId="4" xfId="13" applyFont="1" applyFill="1" applyBorder="1" applyAlignment="1">
      <alignment horizontal="left" wrapText="1"/>
    </xf>
    <xf numFmtId="177" fontId="3" fillId="0" borderId="4" xfId="13" applyNumberFormat="1" applyFont="1" applyFill="1" applyBorder="1" applyAlignment="1">
      <alignment horizontal="right" wrapText="1"/>
    </xf>
    <xf numFmtId="177" fontId="3" fillId="0" borderId="4" xfId="12" applyNumberFormat="1" applyFont="1" applyBorder="1"/>
    <xf numFmtId="181" fontId="1" fillId="0" borderId="4" xfId="12" applyNumberFormat="1" applyBorder="1"/>
    <xf numFmtId="0" fontId="11" fillId="0" borderId="6" xfId="13" applyFont="1" applyFill="1" applyBorder="1" applyAlignment="1">
      <alignment horizontal="left" wrapText="1"/>
    </xf>
    <xf numFmtId="0" fontId="3" fillId="0" borderId="0" xfId="13" applyFont="1" applyFill="1" applyBorder="1" applyAlignment="1">
      <alignment horizontal="left" wrapText="1"/>
    </xf>
    <xf numFmtId="177" fontId="3" fillId="0" borderId="0" xfId="13" applyNumberFormat="1" applyFont="1" applyFill="1" applyBorder="1" applyAlignment="1">
      <alignment horizontal="right" wrapText="1"/>
    </xf>
    <xf numFmtId="177" fontId="3" fillId="0" borderId="0" xfId="12" applyNumberFormat="1" applyFont="1" applyBorder="1"/>
    <xf numFmtId="181" fontId="1" fillId="0" borderId="0" xfId="12" applyNumberFormat="1" applyBorder="1"/>
    <xf numFmtId="181" fontId="1" fillId="0" borderId="16" xfId="12" applyNumberFormat="1" applyBorder="1"/>
    <xf numFmtId="0" fontId="11" fillId="0" borderId="20" xfId="12" applyFont="1" applyBorder="1"/>
    <xf numFmtId="0" fontId="1" fillId="0" borderId="21" xfId="12" applyBorder="1"/>
    <xf numFmtId="0" fontId="11" fillId="0" borderId="0" xfId="12" applyFont="1"/>
    <xf numFmtId="0" fontId="11" fillId="0" borderId="0" xfId="12" applyFont="1" applyAlignment="1">
      <alignment horizontal="center"/>
    </xf>
    <xf numFmtId="0" fontId="20" fillId="0" borderId="0" xfId="12" applyFont="1" applyAlignment="1">
      <alignment horizontal="center"/>
    </xf>
    <xf numFmtId="0" fontId="11" fillId="0" borderId="4" xfId="12" quotePrefix="1" applyFont="1" applyBorder="1" applyAlignment="1">
      <alignment horizontal="center"/>
    </xf>
    <xf numFmtId="0" fontId="11" fillId="0" borderId="15" xfId="12" applyFont="1" applyBorder="1" applyAlignment="1">
      <alignment horizontal="center"/>
    </xf>
    <xf numFmtId="0" fontId="20" fillId="0" borderId="5" xfId="12" quotePrefix="1" applyFont="1" applyBorder="1" applyAlignment="1">
      <alignment horizontal="center"/>
    </xf>
    <xf numFmtId="0" fontId="11" fillId="0" borderId="0" xfId="12" applyFont="1" applyBorder="1" applyAlignment="1">
      <alignment horizontal="center"/>
    </xf>
    <xf numFmtId="0" fontId="11" fillId="0" borderId="22" xfId="12" applyFont="1" applyBorder="1" applyAlignment="1">
      <alignment horizontal="center"/>
    </xf>
    <xf numFmtId="0" fontId="20" fillId="0" borderId="23" xfId="12" applyFont="1" applyBorder="1" applyAlignment="1">
      <alignment horizontal="center"/>
    </xf>
    <xf numFmtId="181" fontId="11" fillId="0" borderId="0" xfId="12" applyNumberFormat="1" applyFont="1" applyBorder="1"/>
    <xf numFmtId="177" fontId="1" fillId="0" borderId="0" xfId="12" applyNumberFormat="1" applyBorder="1"/>
    <xf numFmtId="177" fontId="11" fillId="0" borderId="0" xfId="12" applyNumberFormat="1" applyFont="1" applyBorder="1"/>
    <xf numFmtId="0" fontId="1" fillId="0" borderId="0" xfId="12" applyBorder="1"/>
    <xf numFmtId="0" fontId="11" fillId="0" borderId="6" xfId="12" applyFont="1" applyBorder="1"/>
    <xf numFmtId="0" fontId="11" fillId="0" borderId="7" xfId="12" applyFont="1" applyBorder="1"/>
    <xf numFmtId="177" fontId="11" fillId="0" borderId="7" xfId="12" applyNumberFormat="1" applyFont="1" applyBorder="1"/>
    <xf numFmtId="181" fontId="11" fillId="0" borderId="7" xfId="12" applyNumberFormat="1" applyFont="1" applyBorder="1"/>
    <xf numFmtId="177" fontId="11" fillId="0" borderId="8" xfId="12" applyNumberFormat="1" applyFont="1" applyBorder="1"/>
    <xf numFmtId="181" fontId="1" fillId="0" borderId="0" xfId="12" applyNumberFormat="1"/>
    <xf numFmtId="0" fontId="1" fillId="0" borderId="0" xfId="12" applyFont="1" applyAlignment="1">
      <alignment horizontal="left"/>
    </xf>
    <xf numFmtId="179" fontId="1" fillId="0" borderId="0" xfId="12" applyNumberFormat="1"/>
    <xf numFmtId="0" fontId="0" fillId="5" borderId="0" xfId="0" applyNumberFormat="1" applyFill="1"/>
    <xf numFmtId="0" fontId="0" fillId="5" borderId="0" xfId="0" applyNumberFormat="1" applyFill="1"/>
    <xf numFmtId="0" fontId="0" fillId="5" borderId="0" xfId="0" applyNumberFormat="1" applyFill="1"/>
    <xf numFmtId="0" fontId="0" fillId="6" borderId="0" xfId="0" applyNumberFormat="1" applyFill="1"/>
    <xf numFmtId="0" fontId="0" fillId="5" borderId="0" xfId="0" applyNumberFormat="1" applyFill="1"/>
    <xf numFmtId="0" fontId="0" fillId="5" borderId="0" xfId="0" applyNumberFormat="1" applyFill="1"/>
    <xf numFmtId="0" fontId="0" fillId="5" borderId="0" xfId="0" applyNumberFormat="1" applyFill="1"/>
    <xf numFmtId="0" fontId="0" fillId="6" borderId="0" xfId="0" applyNumberFormat="1" applyFill="1"/>
    <xf numFmtId="0" fontId="0" fillId="7" borderId="0" xfId="0" applyNumberFormat="1" applyFill="1"/>
    <xf numFmtId="0" fontId="0" fillId="7" borderId="0" xfId="0" applyNumberFormat="1" applyFill="1"/>
    <xf numFmtId="0" fontId="0" fillId="7" borderId="0" xfId="0" applyNumberFormat="1" applyFill="1"/>
    <xf numFmtId="0" fontId="0" fillId="7" borderId="0" xfId="0" applyNumberFormat="1" applyFill="1"/>
    <xf numFmtId="0" fontId="0" fillId="5" borderId="0" xfId="0" applyNumberFormat="1" applyFill="1"/>
    <xf numFmtId="0" fontId="0" fillId="6" borderId="0" xfId="0" applyNumberFormat="1" applyFill="1"/>
    <xf numFmtId="0" fontId="0" fillId="7" borderId="0" xfId="0" applyNumberFormat="1" applyFill="1"/>
    <xf numFmtId="0" fontId="0" fillId="7" borderId="0" xfId="0" applyNumberFormat="1" applyFill="1"/>
    <xf numFmtId="0" fontId="0" fillId="7" borderId="0" xfId="0" applyNumberFormat="1" applyFill="1"/>
    <xf numFmtId="0" fontId="0" fillId="6" borderId="0" xfId="0" applyNumberFormat="1" applyFill="1"/>
    <xf numFmtId="0" fontId="0" fillId="7" borderId="0" xfId="0" applyNumberFormat="1" applyFill="1"/>
    <xf numFmtId="0" fontId="0" fillId="6" borderId="0" xfId="0" applyNumberFormat="1" applyFill="1"/>
    <xf numFmtId="0" fontId="0" fillId="7" borderId="0" xfId="0" applyNumberFormat="1" applyFill="1"/>
    <xf numFmtId="0" fontId="0" fillId="5" borderId="0" xfId="0" applyNumberFormat="1" applyFill="1"/>
    <xf numFmtId="0" fontId="0" fillId="6" borderId="0" xfId="0" applyNumberFormat="1" applyFill="1"/>
    <xf numFmtId="0" fontId="0" fillId="6" borderId="0" xfId="0" applyNumberFormat="1" applyFill="1"/>
    <xf numFmtId="0" fontId="0" fillId="5" borderId="0" xfId="0" applyNumberFormat="1" applyFill="1"/>
    <xf numFmtId="0" fontId="0" fillId="6" borderId="0" xfId="0" applyNumberFormat="1" applyFill="1"/>
    <xf numFmtId="0" fontId="0" fillId="6" borderId="0" xfId="0" applyNumberFormat="1" applyFill="1"/>
    <xf numFmtId="0" fontId="0" fillId="5" borderId="0" xfId="0" applyNumberFormat="1" applyFill="1"/>
    <xf numFmtId="0" fontId="0" fillId="5" borderId="0" xfId="0" applyNumberFormat="1" applyFill="1"/>
    <xf numFmtId="0" fontId="0" fillId="5" borderId="0" xfId="0" applyNumberFormat="1" applyFill="1"/>
    <xf numFmtId="0" fontId="0" fillId="5" borderId="0" xfId="0" applyNumberFormat="1" applyFill="1"/>
    <xf numFmtId="0" fontId="0" fillId="5" borderId="0" xfId="0" applyNumberFormat="1" applyFill="1"/>
    <xf numFmtId="0" fontId="0" fillId="5" borderId="0" xfId="0" applyNumberFormat="1" applyFill="1"/>
    <xf numFmtId="0" fontId="0" fillId="5" borderId="0" xfId="0" applyNumberFormat="1" applyFill="1"/>
    <xf numFmtId="0" fontId="0" fillId="6" borderId="0" xfId="0" applyNumberFormat="1" applyFill="1"/>
    <xf numFmtId="0" fontId="0" fillId="7" borderId="0" xfId="0" applyNumberFormat="1" applyFill="1"/>
    <xf numFmtId="0" fontId="0" fillId="6" borderId="0" xfId="0" applyNumberFormat="1" applyFill="1"/>
    <xf numFmtId="0" fontId="0" fillId="6" borderId="0" xfId="0" applyNumberFormat="1" applyFill="1"/>
    <xf numFmtId="0" fontId="0" fillId="5" borderId="0" xfId="0" applyNumberFormat="1" applyFill="1"/>
    <xf numFmtId="0" fontId="0" fillId="5" borderId="0" xfId="0" applyNumberFormat="1" applyFill="1"/>
    <xf numFmtId="0" fontId="0" fillId="5" borderId="0" xfId="0" applyNumberFormat="1" applyFill="1"/>
    <xf numFmtId="0" fontId="0" fillId="5" borderId="0" xfId="0" applyNumberFormat="1" applyFill="1"/>
    <xf numFmtId="0" fontId="0" fillId="5" borderId="0" xfId="0" applyNumberFormat="1" applyFill="1"/>
    <xf numFmtId="0" fontId="0" fillId="5" borderId="0" xfId="0" applyNumberFormat="1" applyFill="1"/>
    <xf numFmtId="0" fontId="0" fillId="5" borderId="0" xfId="0" applyNumberFormat="1" applyFill="1"/>
    <xf numFmtId="0" fontId="0" fillId="5" borderId="0" xfId="0" applyNumberFormat="1" applyFill="1"/>
    <xf numFmtId="0" fontId="0" fillId="6" borderId="0" xfId="0" applyNumberFormat="1" applyFill="1"/>
    <xf numFmtId="0" fontId="0" fillId="6" borderId="0" xfId="0" applyNumberFormat="1" applyFill="1"/>
    <xf numFmtId="0" fontId="0" fillId="5" borderId="0" xfId="0" applyNumberFormat="1" applyFill="1"/>
    <xf numFmtId="0" fontId="0" fillId="6" borderId="0" xfId="0" applyNumberFormat="1" applyFill="1"/>
    <xf numFmtId="0" fontId="0" fillId="7" borderId="0" xfId="0" applyNumberFormat="1" applyFill="1"/>
    <xf numFmtId="0" fontId="0" fillId="5" borderId="0" xfId="0" applyNumberFormat="1" applyFill="1"/>
    <xf numFmtId="0" fontId="0" fillId="6" borderId="0" xfId="0" applyNumberFormat="1" applyFill="1"/>
    <xf numFmtId="0" fontId="0" fillId="7" borderId="0" xfId="0" applyNumberFormat="1" applyFill="1"/>
    <xf numFmtId="0" fontId="0" fillId="5" borderId="0" xfId="0" applyNumberFormat="1" applyFill="1"/>
    <xf numFmtId="0" fontId="0" fillId="6" borderId="0" xfId="0" applyNumberFormat="1" applyFill="1"/>
    <xf numFmtId="0" fontId="0" fillId="7" borderId="0" xfId="0" applyNumberFormat="1" applyFill="1"/>
    <xf numFmtId="0" fontId="0" fillId="5" borderId="0" xfId="0" applyNumberFormat="1" applyFill="1"/>
    <xf numFmtId="0" fontId="0" fillId="5" borderId="0" xfId="0" applyNumberFormat="1" applyFill="1"/>
    <xf numFmtId="0" fontId="0" fillId="6" borderId="0" xfId="0" applyNumberFormat="1" applyFill="1"/>
    <xf numFmtId="0" fontId="0" fillId="6" borderId="0" xfId="0" applyNumberFormat="1" applyFill="1"/>
    <xf numFmtId="0" fontId="0" fillId="6" borderId="0" xfId="0" applyNumberFormat="1" applyFill="1"/>
    <xf numFmtId="0" fontId="0" fillId="6" borderId="0" xfId="0" applyNumberFormat="1" applyFill="1"/>
    <xf numFmtId="0" fontId="0" fillId="6" borderId="0" xfId="0" applyNumberFormat="1" applyFill="1"/>
    <xf numFmtId="0" fontId="0" fillId="5" borderId="0" xfId="0" applyNumberFormat="1" applyFill="1"/>
    <xf numFmtId="0" fontId="0" fillId="5" borderId="0" xfId="0" applyNumberFormat="1" applyFill="1"/>
    <xf numFmtId="0" fontId="0" fillId="5" borderId="0" xfId="0" applyNumberFormat="1" applyFill="1"/>
    <xf numFmtId="0" fontId="0" fillId="5" borderId="0" xfId="0" applyNumberFormat="1" applyFill="1"/>
    <xf numFmtId="0" fontId="0" fillId="5" borderId="0" xfId="0" applyNumberFormat="1" applyFill="1"/>
    <xf numFmtId="0" fontId="0" fillId="5" borderId="0" xfId="0" applyNumberFormat="1" applyFill="1"/>
    <xf numFmtId="0" fontId="0" fillId="5" borderId="0" xfId="0" applyNumberFormat="1" applyFill="1"/>
    <xf numFmtId="0" fontId="0" fillId="5" borderId="0" xfId="0" applyNumberFormat="1" applyFill="1"/>
    <xf numFmtId="0" fontId="0" fillId="5" borderId="0" xfId="0" applyNumberFormat="1" applyFill="1"/>
    <xf numFmtId="0" fontId="0" fillId="5" borderId="0" xfId="0" applyNumberFormat="1" applyFill="1"/>
    <xf numFmtId="0" fontId="0" fillId="5" borderId="0" xfId="0" applyNumberFormat="1" applyFill="1"/>
    <xf numFmtId="0" fontId="0" fillId="5" borderId="0" xfId="0" applyNumberFormat="1" applyFill="1"/>
    <xf numFmtId="0" fontId="0" fillId="5" borderId="0" xfId="0" applyNumberFormat="1" applyFill="1"/>
    <xf numFmtId="0" fontId="11" fillId="0" borderId="18" xfId="12" applyFont="1" applyBorder="1" applyAlignment="1">
      <alignment horizontal="center"/>
    </xf>
    <xf numFmtId="0" fontId="11" fillId="0" borderId="17" xfId="12" applyFont="1" applyBorder="1" applyAlignment="1">
      <alignment horizontal="center"/>
    </xf>
    <xf numFmtId="0" fontId="18" fillId="0" borderId="0" xfId="12" applyFont="1" applyAlignment="1">
      <alignment horizontal="center"/>
    </xf>
    <xf numFmtId="37" fontId="11" fillId="0" borderId="0" xfId="0" applyFont="1" applyAlignment="1">
      <alignment horizontal="center"/>
    </xf>
    <xf numFmtId="37" fontId="13" fillId="0" borderId="0" xfId="0" applyFont="1" applyAlignment="1">
      <alignment horizontal="center"/>
    </xf>
  </cellXfs>
  <cellStyles count="25">
    <cellStyle name="Date" xfId="3"/>
    <cellStyle name="Fixed" xfId="4"/>
    <cellStyle name="HEADER" xfId="5"/>
    <cellStyle name="Heading1" xfId="6"/>
    <cellStyle name="Heading2" xfId="7"/>
    <cellStyle name="HIGHLIGHT" xfId="8"/>
    <cellStyle name="Normal - Style1" xfId="9"/>
    <cellStyle name="Normal_American Coal Note" xfId="10"/>
    <cellStyle name="Normal_CCSI Valuation 2nd_avr" xfId="11"/>
    <cellStyle name="Normal_Heartland Allocation" xfId="12"/>
    <cellStyle name="Normal_Net" xfId="13"/>
    <cellStyle name="Unprot" xfId="16"/>
    <cellStyle name="Unprot$" xfId="17"/>
    <cellStyle name="Unprot_dimon" xfId="18"/>
    <cellStyle name="Unprotect" xfId="19"/>
    <cellStyle name="百分比" xfId="14" builtinId="5"/>
    <cellStyle name="常规" xfId="0" builtinId="0"/>
    <cellStyle name="汇总" xfId="15" builtinId="25" customBuiltin="1"/>
    <cellStyle name="货币" xfId="2" builtinId="4"/>
    <cellStyle name="千位分隔" xfId="1" builtinId="3"/>
    <cellStyle name="콤마 [0]_94하반기" xfId="20"/>
    <cellStyle name="콤마_94하반기" xfId="21"/>
    <cellStyle name="통화 [0]_94하반기" xfId="22"/>
    <cellStyle name="통화_94하반기" xfId="23"/>
    <cellStyle name="표준_970120" xfId="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76200</xdr:colOff>
      <xdr:row>46</xdr:row>
      <xdr:rowOff>38100</xdr:rowOff>
    </xdr:to>
    <xdr:sp macro="" textlink="">
      <xdr:nvSpPr>
        <xdr:cNvPr id="28681" name="_xssf_cell_comment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171450</xdr:colOff>
      <xdr:row>63</xdr:row>
      <xdr:rowOff>28575</xdr:rowOff>
    </xdr:to>
    <xdr:sp macro="" textlink="">
      <xdr:nvSpPr>
        <xdr:cNvPr id="29713" name="_xssf_cell_comment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133350</xdr:colOff>
      <xdr:row>57</xdr:row>
      <xdr:rowOff>66675</xdr:rowOff>
    </xdr:to>
    <xdr:sp macro="" textlink="">
      <xdr:nvSpPr>
        <xdr:cNvPr id="30727" name="_xssf_cell_comment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ata\Working%20Files\EquityDev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reed\data\EMF\Portfolio\Mppr\EquityDev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MP\EquityDe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Settings"/>
      <sheetName val="Asset Class (Canada)"/>
      <sheetName val="Asset Class (Coal)"/>
      <sheetName val="Asset Class (DownSAPPaper)"/>
      <sheetName val="Asset Class (Paper)"/>
      <sheetName val="Asset Class (PrinInvest)"/>
      <sheetName val="Asset Class (Generation)"/>
      <sheetName val="Asset Class (W Origin)"/>
      <sheetName val="Asset Class (EBS)"/>
      <sheetName val="Asset Class (Intl)"/>
      <sheetName val="Executive Summary"/>
      <sheetName val="Large Positions"/>
      <sheetName val="ES By Group"/>
      <sheetName val="LP By Group"/>
      <sheetName val="Structured Credit"/>
      <sheetName val="Index Analysis"/>
      <sheetName val="Stock Performance"/>
      <sheetName val="5 Day Rolling - By Asset"/>
      <sheetName val="5 Day Rolling - By Group"/>
      <sheetName val="Reconciliation"/>
      <sheetName val="Sector Performance"/>
      <sheetName val="Hedge Performance"/>
      <sheetName val="Pricing Sheet"/>
      <sheetName val="Instruments"/>
      <sheetName val="Enron Company Codes"/>
      <sheetName val="ALL by Asset Class-Sector"/>
      <sheetName val="NA by Book-Asset Class"/>
      <sheetName val="Equity Position"/>
      <sheetName val="Accounting"/>
      <sheetName val="Commodity Hedges"/>
      <sheetName val="Commercial Groups"/>
      <sheetName val="Index Summary"/>
      <sheetName val="Kafus Model"/>
      <sheetName val="Quanta Clawback"/>
      <sheetName val="Tribasa"/>
      <sheetName val="Mariner Ent"/>
      <sheetName val="CheckTab"/>
      <sheetName val="Live Canadian Hedge Estimate"/>
      <sheetName val="Live Canadian Paper Hedge"/>
      <sheetName val="Asset Class (DownAMPaper)"/>
      <sheetName val="Asset Class (DownIMPaper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5">
          <cell r="A5" t="str">
            <v>Pricing Type Options</v>
          </cell>
        </row>
        <row r="6">
          <cell r="A6">
            <v>1</v>
          </cell>
          <cell r="B6" t="str">
            <v>Live Last Price</v>
          </cell>
        </row>
        <row r="7">
          <cell r="A7">
            <v>2</v>
          </cell>
          <cell r="B7" t="str">
            <v>Last Close Price - For Daily Final Runs</v>
          </cell>
        </row>
        <row r="8">
          <cell r="A8">
            <v>3</v>
          </cell>
          <cell r="B8" t="str">
            <v>Imported Price From Curr_va Archives</v>
          </cell>
        </row>
        <row r="9">
          <cell r="A9">
            <v>4</v>
          </cell>
          <cell r="B9" t="str">
            <v>Manually Fed Prices</v>
          </cell>
        </row>
        <row r="18">
          <cell r="F18" t="str">
            <v>ARS</v>
          </cell>
          <cell r="G18">
            <v>0</v>
          </cell>
          <cell r="H18">
            <v>7</v>
          </cell>
          <cell r="I18">
            <v>6.5</v>
          </cell>
          <cell r="J18" t="str">
            <v>+NA+</v>
          </cell>
          <cell r="K18">
            <v>7</v>
          </cell>
          <cell r="L18">
            <v>6.5</v>
          </cell>
          <cell r="M18" t="e">
            <v>#N/A</v>
          </cell>
          <cell r="N18">
            <v>0</v>
          </cell>
        </row>
        <row r="19">
          <cell r="F19" t="str">
            <v>BEXP</v>
          </cell>
          <cell r="G19">
            <v>2.5</v>
          </cell>
          <cell r="H19">
            <v>2.625</v>
          </cell>
          <cell r="I19">
            <v>2.75</v>
          </cell>
          <cell r="J19">
            <v>2.75</v>
          </cell>
          <cell r="K19">
            <v>2.625</v>
          </cell>
          <cell r="L19">
            <v>2.75</v>
          </cell>
          <cell r="M19">
            <v>2.5</v>
          </cell>
          <cell r="N19">
            <v>0</v>
          </cell>
        </row>
        <row r="20">
          <cell r="F20" t="str">
            <v>RRC</v>
          </cell>
          <cell r="G20">
            <v>2</v>
          </cell>
          <cell r="H20">
            <v>4.625</v>
          </cell>
          <cell r="I20">
            <v>4.5</v>
          </cell>
          <cell r="J20">
            <v>4.5</v>
          </cell>
          <cell r="K20">
            <v>4.625</v>
          </cell>
          <cell r="L20">
            <v>4.5</v>
          </cell>
          <cell r="M20">
            <v>2</v>
          </cell>
          <cell r="N20">
            <v>0</v>
          </cell>
        </row>
        <row r="21">
          <cell r="F21" t="str">
            <v>ESNJ</v>
          </cell>
          <cell r="G21">
            <v>2.375</v>
          </cell>
          <cell r="H21">
            <v>2.1875</v>
          </cell>
          <cell r="I21">
            <v>2.1875</v>
          </cell>
          <cell r="J21">
            <v>2.1875</v>
          </cell>
          <cell r="K21">
            <v>2.1875</v>
          </cell>
          <cell r="L21">
            <v>2.1875</v>
          </cell>
          <cell r="M21">
            <v>2.375</v>
          </cell>
          <cell r="N21">
            <v>0</v>
          </cell>
        </row>
        <row r="22">
          <cell r="F22" t="str">
            <v>FWIS</v>
          </cell>
          <cell r="G22">
            <v>34.625</v>
          </cell>
          <cell r="H22" t="e">
            <v>#REF!</v>
          </cell>
          <cell r="I22" t="e">
            <v>#REF!</v>
          </cell>
          <cell r="J22" t="e">
            <v>#REF!</v>
          </cell>
          <cell r="K22" t="e">
            <v>#REF!</v>
          </cell>
          <cell r="L22" t="e">
            <v>#REF!</v>
          </cell>
          <cell r="M22">
            <v>34.625</v>
          </cell>
          <cell r="N22">
            <v>0</v>
          </cell>
        </row>
        <row r="23">
          <cell r="F23" t="str">
            <v>FST</v>
          </cell>
          <cell r="G23">
            <v>9.4375</v>
          </cell>
          <cell r="H23">
            <v>10.625</v>
          </cell>
          <cell r="I23">
            <v>10.375</v>
          </cell>
          <cell r="J23">
            <v>10.375</v>
          </cell>
          <cell r="K23">
            <v>10.625</v>
          </cell>
          <cell r="L23">
            <v>10.375</v>
          </cell>
          <cell r="M23">
            <v>9.4375</v>
          </cell>
          <cell r="N23">
            <v>0</v>
          </cell>
        </row>
        <row r="24">
          <cell r="F24" t="str">
            <v>QSRI</v>
          </cell>
          <cell r="G24">
            <v>0.39</v>
          </cell>
          <cell r="H24" t="e">
            <v>#REF!</v>
          </cell>
          <cell r="I24" t="e">
            <v>#REF!</v>
          </cell>
          <cell r="J24" t="e">
            <v>#REF!</v>
          </cell>
          <cell r="K24" t="e">
            <v>#REF!</v>
          </cell>
          <cell r="L24" t="e">
            <v>#REF!</v>
          </cell>
          <cell r="M24">
            <v>0.39</v>
          </cell>
          <cell r="N24">
            <v>0</v>
          </cell>
        </row>
        <row r="25">
          <cell r="F25" t="str">
            <v>SHDN</v>
          </cell>
          <cell r="G25">
            <v>5.4375</v>
          </cell>
          <cell r="H25">
            <v>3.25</v>
          </cell>
          <cell r="I25">
            <v>3</v>
          </cell>
          <cell r="J25">
            <v>3</v>
          </cell>
          <cell r="K25">
            <v>3.25</v>
          </cell>
          <cell r="L25">
            <v>3</v>
          </cell>
          <cell r="M25">
            <v>5.4375</v>
          </cell>
          <cell r="N25">
            <v>0</v>
          </cell>
        </row>
        <row r="26">
          <cell r="F26" t="str">
            <v>TEXP</v>
          </cell>
          <cell r="G26">
            <v>4.3125</v>
          </cell>
          <cell r="H26">
            <v>4.5</v>
          </cell>
          <cell r="I26">
            <v>4.625</v>
          </cell>
          <cell r="J26">
            <v>4.625</v>
          </cell>
          <cell r="K26">
            <v>4.5</v>
          </cell>
          <cell r="L26">
            <v>4.625</v>
          </cell>
          <cell r="M26">
            <v>4.3125</v>
          </cell>
          <cell r="N26">
            <v>0</v>
          </cell>
        </row>
        <row r="27">
          <cell r="F27" t="str">
            <v>HC</v>
          </cell>
          <cell r="G27">
            <v>51.25</v>
          </cell>
          <cell r="H27">
            <v>28.5625</v>
          </cell>
          <cell r="I27">
            <v>26.875</v>
          </cell>
          <cell r="J27">
            <v>26.875</v>
          </cell>
          <cell r="K27">
            <v>28.5625</v>
          </cell>
          <cell r="L27">
            <v>26.875</v>
          </cell>
          <cell r="M27">
            <v>51.25</v>
          </cell>
          <cell r="N27">
            <v>0</v>
          </cell>
        </row>
        <row r="28">
          <cell r="F28" t="str">
            <v>KS</v>
          </cell>
          <cell r="G28">
            <v>6.5</v>
          </cell>
          <cell r="H28">
            <v>9.9375</v>
          </cell>
          <cell r="I28">
            <v>10.75</v>
          </cell>
          <cell r="J28">
            <v>10.75</v>
          </cell>
          <cell r="K28">
            <v>9.9375</v>
          </cell>
          <cell r="L28">
            <v>10.75</v>
          </cell>
          <cell r="M28">
            <v>6.5</v>
          </cell>
          <cell r="N28">
            <v>0</v>
          </cell>
        </row>
        <row r="29">
          <cell r="F29" t="str">
            <v>BAU.TO</v>
          </cell>
          <cell r="G29">
            <v>1.300479123887748</v>
          </cell>
          <cell r="H29">
            <v>2.2999999999999998</v>
          </cell>
          <cell r="I29">
            <v>2.25</v>
          </cell>
          <cell r="J29">
            <v>2.25</v>
          </cell>
          <cell r="K29">
            <v>1.5590049481461397</v>
          </cell>
          <cell r="L29">
            <v>1.5251135362299193</v>
          </cell>
          <cell r="M29">
            <v>1.300479123887748</v>
          </cell>
          <cell r="N29">
            <v>0</v>
          </cell>
        </row>
        <row r="30">
          <cell r="F30" t="str">
            <v>PLG.TO</v>
          </cell>
          <cell r="G30">
            <v>1.7111567419575633</v>
          </cell>
          <cell r="H30">
            <v>0</v>
          </cell>
          <cell r="I30">
            <v>2.9</v>
          </cell>
          <cell r="J30">
            <v>2.9</v>
          </cell>
          <cell r="K30">
            <v>0</v>
          </cell>
          <cell r="L30">
            <v>1.9657018911407849</v>
          </cell>
          <cell r="M30">
            <v>1.7111567419575633</v>
          </cell>
          <cell r="N30">
            <v>0</v>
          </cell>
        </row>
        <row r="31">
          <cell r="F31" t="str">
            <v>ZAR.TO</v>
          </cell>
          <cell r="G31">
            <v>2.0876112251882271</v>
          </cell>
          <cell r="H31">
            <v>2.65</v>
          </cell>
          <cell r="I31">
            <v>2.62</v>
          </cell>
          <cell r="J31">
            <v>2.62</v>
          </cell>
          <cell r="K31">
            <v>1.7962448315596826</v>
          </cell>
          <cell r="L31">
            <v>1.7759099844099506</v>
          </cell>
          <cell r="M31">
            <v>2.0876112251882271</v>
          </cell>
          <cell r="N31">
            <v>0</v>
          </cell>
        </row>
        <row r="32">
          <cell r="F32" t="str">
            <v>BOU.TO</v>
          </cell>
          <cell r="G32">
            <v>1.8138261464750169</v>
          </cell>
          <cell r="H32" t="e">
            <v>#REF!</v>
          </cell>
          <cell r="I32" t="e">
            <v>#REF!</v>
          </cell>
          <cell r="J32" t="e">
            <v>#REF!</v>
          </cell>
          <cell r="K32" t="e">
            <v>#REF!</v>
          </cell>
          <cell r="L32" t="e">
            <v>#REF!</v>
          </cell>
          <cell r="M32">
            <v>1.8138261464750169</v>
          </cell>
          <cell r="N32">
            <v>0</v>
          </cell>
        </row>
        <row r="33">
          <cell r="F33" t="str">
            <v>CYZa.TO</v>
          </cell>
          <cell r="G33">
            <v>4.0383299110198498</v>
          </cell>
          <cell r="H33">
            <v>5.05</v>
          </cell>
          <cell r="I33">
            <v>4.95</v>
          </cell>
          <cell r="J33">
            <v>4.95</v>
          </cell>
          <cell r="K33">
            <v>3.423032603538263</v>
          </cell>
          <cell r="L33">
            <v>3.3552497797058227</v>
          </cell>
          <cell r="M33">
            <v>4.0383299110198498</v>
          </cell>
          <cell r="N33">
            <v>0</v>
          </cell>
        </row>
        <row r="34">
          <cell r="F34" t="str">
            <v>HRE.TO</v>
          </cell>
          <cell r="G34">
            <v>3.2169746748802188</v>
          </cell>
          <cell r="H34">
            <v>3.95</v>
          </cell>
          <cell r="I34">
            <v>3.85</v>
          </cell>
          <cell r="J34">
            <v>3.85</v>
          </cell>
          <cell r="K34">
            <v>2.6774215413814137</v>
          </cell>
          <cell r="L34">
            <v>2.609638717548973</v>
          </cell>
          <cell r="M34">
            <v>3.2169746748802188</v>
          </cell>
          <cell r="N34">
            <v>0</v>
          </cell>
        </row>
        <row r="35">
          <cell r="F35" t="str">
            <v>SEH.TO</v>
          </cell>
          <cell r="G35">
            <v>4.517453798767967</v>
          </cell>
          <cell r="H35">
            <v>6</v>
          </cell>
          <cell r="I35">
            <v>6.15</v>
          </cell>
          <cell r="J35">
            <v>6.15</v>
          </cell>
          <cell r="K35">
            <v>4.0669694299464512</v>
          </cell>
          <cell r="L35">
            <v>4.1686436656951127</v>
          </cell>
          <cell r="M35">
            <v>4.517453798767967</v>
          </cell>
          <cell r="N35">
            <v>0</v>
          </cell>
        </row>
        <row r="36">
          <cell r="F36" t="str">
            <v>PMG</v>
          </cell>
          <cell r="G36">
            <v>3.2446808510638299</v>
          </cell>
          <cell r="H36">
            <v>0</v>
          </cell>
          <cell r="I36">
            <v>5800</v>
          </cell>
          <cell r="J36">
            <v>5800</v>
          </cell>
          <cell r="K36">
            <v>0</v>
          </cell>
          <cell r="L36">
            <v>3.5365853658536586</v>
          </cell>
          <cell r="M36">
            <v>3.2446808510638299</v>
          </cell>
          <cell r="N36">
            <v>0</v>
          </cell>
        </row>
        <row r="37">
          <cell r="F37" t="str">
            <v>BOG</v>
          </cell>
          <cell r="G37">
            <v>8.75</v>
          </cell>
          <cell r="H37">
            <v>6.4375</v>
          </cell>
          <cell r="I37">
            <v>6.625</v>
          </cell>
          <cell r="J37">
            <v>6.625</v>
          </cell>
          <cell r="K37">
            <v>6.4375</v>
          </cell>
          <cell r="L37">
            <v>6.625</v>
          </cell>
          <cell r="M37">
            <v>8.75</v>
          </cell>
          <cell r="N37">
            <v>0</v>
          </cell>
        </row>
        <row r="38">
          <cell r="F38" t="str">
            <v>CRZO</v>
          </cell>
          <cell r="G38">
            <v>3.5</v>
          </cell>
          <cell r="H38">
            <v>2</v>
          </cell>
          <cell r="I38">
            <v>2</v>
          </cell>
          <cell r="J38">
            <v>2</v>
          </cell>
          <cell r="K38">
            <v>2</v>
          </cell>
          <cell r="L38">
            <v>2</v>
          </cell>
          <cell r="M38">
            <v>3.5</v>
          </cell>
          <cell r="N38">
            <v>0</v>
          </cell>
        </row>
        <row r="39">
          <cell r="F39" t="str">
            <v>PGEO</v>
          </cell>
          <cell r="G39">
            <v>10</v>
          </cell>
          <cell r="H39" t="e">
            <v>#REF!</v>
          </cell>
          <cell r="I39" t="e">
            <v>#REF!</v>
          </cell>
          <cell r="J39" t="e">
            <v>#REF!</v>
          </cell>
          <cell r="K39" t="e">
            <v>#REF!</v>
          </cell>
          <cell r="L39" t="e">
            <v>#REF!</v>
          </cell>
          <cell r="M39">
            <v>10</v>
          </cell>
          <cell r="N39">
            <v>0</v>
          </cell>
        </row>
        <row r="40">
          <cell r="F40" t="str">
            <v>TCMS</v>
          </cell>
          <cell r="G40">
            <v>3.375</v>
          </cell>
          <cell r="H40">
            <v>3.0625</v>
          </cell>
          <cell r="I40">
            <v>3.03125</v>
          </cell>
          <cell r="J40">
            <v>3.03125</v>
          </cell>
          <cell r="K40">
            <v>3.0625</v>
          </cell>
          <cell r="L40">
            <v>3.03125</v>
          </cell>
          <cell r="M40">
            <v>3.375</v>
          </cell>
          <cell r="N40">
            <v>0</v>
          </cell>
        </row>
        <row r="41">
          <cell r="F41" t="str">
            <v>IDF.TO</v>
          </cell>
          <cell r="G41">
            <v>0.1678866429386878</v>
          </cell>
          <cell r="H41">
            <v>0.25</v>
          </cell>
          <cell r="I41">
            <v>0.25</v>
          </cell>
          <cell r="J41">
            <v>0.25</v>
          </cell>
          <cell r="K41">
            <v>0.16945705958110213</v>
          </cell>
          <cell r="L41">
            <v>0.16945705958110213</v>
          </cell>
          <cell r="M41">
            <v>0.1678866429386878</v>
          </cell>
          <cell r="N41">
            <v>0.1678866429386878</v>
          </cell>
        </row>
        <row r="42">
          <cell r="F42" t="str">
            <v>COSEQ</v>
          </cell>
          <cell r="G42">
            <v>0</v>
          </cell>
          <cell r="H42">
            <v>0.28125</v>
          </cell>
          <cell r="I42">
            <v>0.34375</v>
          </cell>
          <cell r="J42">
            <v>0.34375</v>
          </cell>
          <cell r="K42">
            <v>0.28125</v>
          </cell>
          <cell r="L42">
            <v>0.34375</v>
          </cell>
          <cell r="M42">
            <v>0.09</v>
          </cell>
          <cell r="N42">
            <v>0</v>
          </cell>
        </row>
        <row r="43">
          <cell r="F43" t="str">
            <v>INLN</v>
          </cell>
          <cell r="G43">
            <v>4.75</v>
          </cell>
          <cell r="H43" t="e">
            <v>#REF!</v>
          </cell>
          <cell r="I43" t="e">
            <v>#REF!</v>
          </cell>
          <cell r="J43" t="e">
            <v>#REF!</v>
          </cell>
          <cell r="K43" t="e">
            <v>#REF!</v>
          </cell>
          <cell r="L43" t="e">
            <v>#REF!</v>
          </cell>
          <cell r="M43">
            <v>4.75</v>
          </cell>
          <cell r="N43">
            <v>0</v>
          </cell>
        </row>
        <row r="44">
          <cell r="F44" t="str">
            <v>PWR</v>
          </cell>
          <cell r="G44">
            <v>52.25</v>
          </cell>
          <cell r="H44">
            <v>33.25</v>
          </cell>
          <cell r="I44">
            <v>33</v>
          </cell>
          <cell r="J44">
            <v>33</v>
          </cell>
          <cell r="K44">
            <v>33.25</v>
          </cell>
          <cell r="L44">
            <v>33</v>
          </cell>
          <cell r="M44">
            <v>52.25</v>
          </cell>
          <cell r="N44">
            <v>0</v>
          </cell>
        </row>
        <row r="45">
          <cell r="F45" t="str">
            <v>KWK</v>
          </cell>
          <cell r="G45">
            <v>5</v>
          </cell>
          <cell r="H45">
            <v>0</v>
          </cell>
          <cell r="I45">
            <v>6.375</v>
          </cell>
          <cell r="J45">
            <v>6.375</v>
          </cell>
          <cell r="K45">
            <v>0</v>
          </cell>
          <cell r="L45">
            <v>6.375</v>
          </cell>
          <cell r="M45">
            <v>5</v>
          </cell>
          <cell r="N45">
            <v>0</v>
          </cell>
        </row>
        <row r="46">
          <cell r="F46" t="str">
            <v>CROE</v>
          </cell>
          <cell r="G46" t="e">
            <v>#N/A</v>
          </cell>
          <cell r="H46" t="str">
            <v>+NA+</v>
          </cell>
          <cell r="I46" t="str">
            <v>+NA+</v>
          </cell>
          <cell r="J46" t="str">
            <v>+NA+</v>
          </cell>
          <cell r="K46" t="str">
            <v>+NA+</v>
          </cell>
          <cell r="L46" t="str">
            <v>+NA+</v>
          </cell>
          <cell r="M46" t="e">
            <v>#N/A</v>
          </cell>
          <cell r="N46">
            <v>0</v>
          </cell>
        </row>
        <row r="47">
          <cell r="F47" t="str">
            <v>PLR.L</v>
          </cell>
          <cell r="G47">
            <v>0.43238957142857154</v>
          </cell>
          <cell r="H47" t="str">
            <v>+NA+</v>
          </cell>
          <cell r="I47" t="str">
            <v>+NA+</v>
          </cell>
          <cell r="J47" t="str">
            <v>+NA+</v>
          </cell>
          <cell r="K47" t="str">
            <v>+NA+</v>
          </cell>
          <cell r="L47" t="str">
            <v>+NA+</v>
          </cell>
          <cell r="M47">
            <v>0.43238957142857154</v>
          </cell>
          <cell r="N47">
            <v>0</v>
          </cell>
        </row>
        <row r="48">
          <cell r="F48" t="str">
            <v>ENE</v>
          </cell>
          <cell r="G48">
            <v>66</v>
          </cell>
          <cell r="H48" t="e">
            <v>#REF!</v>
          </cell>
          <cell r="I48" t="e">
            <v>#REF!</v>
          </cell>
          <cell r="J48" t="e">
            <v>#REF!</v>
          </cell>
          <cell r="K48" t="e">
            <v>#REF!</v>
          </cell>
          <cell r="L48" t="e">
            <v>#REF!</v>
          </cell>
          <cell r="M48">
            <v>66</v>
          </cell>
          <cell r="N48">
            <v>42.75</v>
          </cell>
        </row>
        <row r="49">
          <cell r="F49" t="str">
            <v>ENEPUT</v>
          </cell>
          <cell r="G49">
            <v>4.3516320000000004</v>
          </cell>
          <cell r="H49" t="str">
            <v>+NA+</v>
          </cell>
          <cell r="I49" t="str">
            <v>+NA+</v>
          </cell>
          <cell r="J49" t="str">
            <v>+NA+</v>
          </cell>
          <cell r="K49" t="str">
            <v>+NA+</v>
          </cell>
          <cell r="L49" t="str">
            <v>+NA+</v>
          </cell>
          <cell r="M49">
            <v>4.3516320000000004</v>
          </cell>
          <cell r="N49">
            <v>0</v>
          </cell>
        </row>
        <row r="50">
          <cell r="F50" t="str">
            <v>GTRMM</v>
          </cell>
          <cell r="G50">
            <v>0.23548300776023551</v>
          </cell>
          <cell r="H50" t="e">
            <v>#REF!</v>
          </cell>
          <cell r="I50" t="e">
            <v>#REF!</v>
          </cell>
          <cell r="J50" t="e">
            <v>#REF!</v>
          </cell>
          <cell r="K50" t="e">
            <v>#REF!</v>
          </cell>
          <cell r="L50" t="e">
            <v>#REF!</v>
          </cell>
          <cell r="M50">
            <v>0.23548300776023551</v>
          </cell>
          <cell r="N50">
            <v>0</v>
          </cell>
        </row>
        <row r="51">
          <cell r="F51" t="str">
            <v>SCMR</v>
          </cell>
          <cell r="G51">
            <v>150.265625</v>
          </cell>
          <cell r="H51" t="e">
            <v>#REF!</v>
          </cell>
          <cell r="I51" t="e">
            <v>#REF!</v>
          </cell>
          <cell r="J51" t="e">
            <v>#REF!</v>
          </cell>
          <cell r="K51" t="e">
            <v>#REF!</v>
          </cell>
          <cell r="L51" t="e">
            <v>#REF!</v>
          </cell>
          <cell r="M51">
            <v>150.265625</v>
          </cell>
          <cell r="N51">
            <v>0</v>
          </cell>
        </row>
        <row r="52">
          <cell r="F52" t="str">
            <v>TDI.TO</v>
          </cell>
          <cell r="G52">
            <v>1.7796030116358659</v>
          </cell>
          <cell r="H52" t="e">
            <v>#REF!</v>
          </cell>
          <cell r="I52" t="e">
            <v>#REF!</v>
          </cell>
          <cell r="J52" t="e">
            <v>#REF!</v>
          </cell>
          <cell r="K52" t="e">
            <v>#REF!</v>
          </cell>
          <cell r="L52" t="e">
            <v>#REF!</v>
          </cell>
          <cell r="M52">
            <v>1.7796030116358659</v>
          </cell>
          <cell r="N52">
            <v>0</v>
          </cell>
        </row>
        <row r="53">
          <cell r="F53" t="str">
            <v>TDI.TO</v>
          </cell>
          <cell r="G53">
            <v>2.0581196581196579</v>
          </cell>
          <cell r="H53" t="e">
            <v>#REF!</v>
          </cell>
          <cell r="I53" t="e">
            <v>#REF!</v>
          </cell>
          <cell r="J53" t="e">
            <v>#REF!</v>
          </cell>
          <cell r="K53" t="e">
            <v>#REF!</v>
          </cell>
          <cell r="L53" t="e">
            <v>#REF!</v>
          </cell>
          <cell r="M53">
            <v>2.0581196581196579</v>
          </cell>
          <cell r="N53">
            <v>0</v>
          </cell>
        </row>
        <row r="57">
          <cell r="E57" t="str">
            <v>S&amp;P Value</v>
          </cell>
          <cell r="F57" t="str">
            <v>SP500</v>
          </cell>
          <cell r="G57" t="str">
            <v>Used</v>
          </cell>
          <cell r="H57" t="str">
            <v>Last</v>
          </cell>
          <cell r="I57" t="str">
            <v>Close</v>
          </cell>
          <cell r="J57" t="str">
            <v>(Backup)</v>
          </cell>
          <cell r="K57" t="str">
            <v>Last</v>
          </cell>
          <cell r="L57" t="str">
            <v>Close</v>
          </cell>
          <cell r="M57" t="str">
            <v>External</v>
          </cell>
          <cell r="N57" t="str">
            <v>Manual</v>
          </cell>
          <cell r="S57" t="str">
            <v>% Change</v>
          </cell>
        </row>
        <row r="58">
          <cell r="E58" t="str">
            <v>S&amp;P Value</v>
          </cell>
          <cell r="F58" t="str">
            <v>SP500</v>
          </cell>
          <cell r="G58" t="str">
            <v>Value</v>
          </cell>
          <cell r="H58" t="str">
            <v>Value</v>
          </cell>
          <cell r="I58" t="str">
            <v>Value</v>
          </cell>
          <cell r="J58" t="str">
            <v>Close Price</v>
          </cell>
          <cell r="K58" t="str">
            <v>Value</v>
          </cell>
          <cell r="L58" t="str">
            <v>Value</v>
          </cell>
          <cell r="M58" t="str">
            <v>File Feed</v>
          </cell>
          <cell r="N58" t="str">
            <v>Feed</v>
          </cell>
          <cell r="S58">
            <v>3.7000000000000002E-3</v>
          </cell>
        </row>
        <row r="59">
          <cell r="E59" t="str">
            <v>S&amp;P 500 Futures</v>
          </cell>
          <cell r="F59" t="str">
            <v>SPZ9</v>
          </cell>
          <cell r="G59">
            <v>0</v>
          </cell>
          <cell r="H59" t="e">
            <v>#REF!</v>
          </cell>
          <cell r="I59" t="e">
            <v>#REF!</v>
          </cell>
          <cell r="J59" t="e">
            <v>#REF!</v>
          </cell>
          <cell r="K59" t="e">
            <v>#REF!</v>
          </cell>
          <cell r="L59" t="e">
            <v>#REF!</v>
          </cell>
          <cell r="M59">
            <v>0</v>
          </cell>
          <cell r="N59">
            <v>0</v>
          </cell>
          <cell r="O59" t="str">
            <v>SZP1250O</v>
          </cell>
          <cell r="S59" t="e">
            <v>#REF!</v>
          </cell>
        </row>
        <row r="60">
          <cell r="E60" t="str">
            <v>S&amp;P 500 Futures Puts</v>
          </cell>
          <cell r="F60" t="str">
            <v>SZP1250O</v>
          </cell>
          <cell r="G60">
            <v>0</v>
          </cell>
          <cell r="H60" t="e">
            <v>#REF!</v>
          </cell>
          <cell r="I60" t="e">
            <v>#REF!</v>
          </cell>
          <cell r="J60" t="e">
            <v>#REF!</v>
          </cell>
          <cell r="K60" t="e">
            <v>#REF!</v>
          </cell>
          <cell r="L60" t="e">
            <v>#REF!</v>
          </cell>
          <cell r="M60">
            <v>0</v>
          </cell>
          <cell r="N60">
            <v>0</v>
          </cell>
          <cell r="O60" t="str">
            <v>SZP1250O</v>
          </cell>
          <cell r="S60" t="e">
            <v>#REF!</v>
          </cell>
        </row>
        <row r="61">
          <cell r="E61" t="str">
            <v>S&amp;P 500 Futures Puts</v>
          </cell>
          <cell r="F61" t="str">
            <v>SZP1275O</v>
          </cell>
          <cell r="G61">
            <v>0.5</v>
          </cell>
          <cell r="H61" t="e">
            <v>#REF!</v>
          </cell>
          <cell r="I61" t="e">
            <v>#REF!</v>
          </cell>
          <cell r="J61" t="e">
            <v>#REF!</v>
          </cell>
          <cell r="K61" t="e">
            <v>#REF!</v>
          </cell>
          <cell r="L61" t="e">
            <v>#REF!</v>
          </cell>
          <cell r="M61">
            <v>0.5</v>
          </cell>
          <cell r="N61">
            <v>0</v>
          </cell>
          <cell r="O61" t="str">
            <v>SZP1275O</v>
          </cell>
          <cell r="S61" t="e">
            <v>#REF!</v>
          </cell>
        </row>
        <row r="62">
          <cell r="E62" t="str">
            <v>S&amp;P 500 Futures Puts</v>
          </cell>
          <cell r="F62" t="str">
            <v>SZP1200R</v>
          </cell>
          <cell r="G62">
            <v>13</v>
          </cell>
          <cell r="H62" t="e">
            <v>#REF!</v>
          </cell>
          <cell r="I62" t="e">
            <v>#REF!</v>
          </cell>
          <cell r="J62" t="e">
            <v>#REF!</v>
          </cell>
          <cell r="K62" t="e">
            <v>#REF!</v>
          </cell>
          <cell r="L62" t="e">
            <v>#REF!</v>
          </cell>
          <cell r="M62">
            <v>13</v>
          </cell>
          <cell r="N62">
            <v>0</v>
          </cell>
          <cell r="O62" t="str">
            <v>SZP1200R</v>
          </cell>
          <cell r="S62" t="e">
            <v>#REF!</v>
          </cell>
        </row>
        <row r="63">
          <cell r="E63" t="str">
            <v>S&amp;P 500 Futures Puts</v>
          </cell>
          <cell r="F63" t="str">
            <v>SZP1225R</v>
          </cell>
          <cell r="G63">
            <v>15.5</v>
          </cell>
          <cell r="H63" t="e">
            <v>#REF!</v>
          </cell>
          <cell r="I63" t="e">
            <v>#REF!</v>
          </cell>
          <cell r="J63" t="e">
            <v>#REF!</v>
          </cell>
          <cell r="K63" t="e">
            <v>#REF!</v>
          </cell>
          <cell r="L63" t="e">
            <v>#REF!</v>
          </cell>
          <cell r="M63">
            <v>15.5</v>
          </cell>
          <cell r="N63">
            <v>0</v>
          </cell>
          <cell r="O63" t="str">
            <v>SZP1225R</v>
          </cell>
          <cell r="S63" t="e">
            <v>#REF!</v>
          </cell>
        </row>
        <row r="64">
          <cell r="E64" t="str">
            <v>S&amp;P 500 Futures Puts</v>
          </cell>
          <cell r="F64" t="str">
            <v>SZPPUT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 t="str">
            <v>SZP1225R</v>
          </cell>
          <cell r="S64" t="e">
            <v>#REF!</v>
          </cell>
        </row>
        <row r="65">
          <cell r="E65" t="str">
            <v>Russell 2000 Index</v>
          </cell>
          <cell r="F65" t="str">
            <v>RLZ9</v>
          </cell>
          <cell r="G65">
            <v>0</v>
          </cell>
          <cell r="H65" t="e">
            <v>#REF!</v>
          </cell>
          <cell r="I65" t="e">
            <v>#REF!</v>
          </cell>
          <cell r="J65" t="e">
            <v>#REF!</v>
          </cell>
          <cell r="K65" t="e">
            <v>#REF!</v>
          </cell>
          <cell r="L65" t="e">
            <v>#REF!</v>
          </cell>
          <cell r="M65">
            <v>0</v>
          </cell>
          <cell r="N65">
            <v>0</v>
          </cell>
          <cell r="S65">
            <v>0</v>
          </cell>
        </row>
        <row r="66">
          <cell r="E66" t="str">
            <v>S&amp;P Toronto Exchange</v>
          </cell>
          <cell r="F66" t="str">
            <v>SPTSE</v>
          </cell>
          <cell r="G66">
            <v>547.46</v>
          </cell>
          <cell r="H66" t="e">
            <v>#REF!</v>
          </cell>
          <cell r="I66" t="e">
            <v>#REF!</v>
          </cell>
          <cell r="J66" t="e">
            <v>#REF!</v>
          </cell>
          <cell r="K66" t="e">
            <v>#REF!</v>
          </cell>
          <cell r="L66" t="e">
            <v>#REF!</v>
          </cell>
          <cell r="M66">
            <v>547.46</v>
          </cell>
          <cell r="N66">
            <v>0</v>
          </cell>
          <cell r="S66" t="e">
            <v>#REF!</v>
          </cell>
        </row>
        <row r="67">
          <cell r="E67" t="str">
            <v>Paper Index</v>
          </cell>
          <cell r="F67" t="str">
            <v>Paper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S67">
            <v>0</v>
          </cell>
        </row>
        <row r="68">
          <cell r="E68" t="str">
            <v>E&amp;P Index</v>
          </cell>
          <cell r="F68" t="str">
            <v>Energy</v>
          </cell>
          <cell r="G68" t="e">
            <v>#N/A</v>
          </cell>
          <cell r="H68">
            <v>114.21267400000001</v>
          </cell>
          <cell r="I68">
            <v>114.21267400000001</v>
          </cell>
          <cell r="J68">
            <v>114.21267400000001</v>
          </cell>
          <cell r="K68">
            <v>114.21267400000001</v>
          </cell>
          <cell r="L68">
            <v>114.21267400000001</v>
          </cell>
          <cell r="M68" t="e">
            <v>#N/A</v>
          </cell>
          <cell r="N68">
            <v>0</v>
          </cell>
          <cell r="S68">
            <v>0</v>
          </cell>
        </row>
        <row r="69">
          <cell r="E69" t="str">
            <v>C-LEX Index</v>
          </cell>
          <cell r="F69" t="str">
            <v>Telecom</v>
          </cell>
          <cell r="G69">
            <v>0</v>
          </cell>
          <cell r="H69">
            <v>113.480351</v>
          </cell>
          <cell r="I69">
            <v>113.480351</v>
          </cell>
          <cell r="J69">
            <v>113.480351</v>
          </cell>
          <cell r="K69">
            <v>113.480351</v>
          </cell>
          <cell r="L69">
            <v>113.480351</v>
          </cell>
          <cell r="M69">
            <v>0</v>
          </cell>
          <cell r="N69">
            <v>0</v>
          </cell>
          <cell r="S69">
            <v>0</v>
          </cell>
        </row>
        <row r="70">
          <cell r="E70" t="str">
            <v>Qualitech Index</v>
          </cell>
          <cell r="F70" t="str">
            <v>Steel</v>
          </cell>
          <cell r="G70">
            <v>0</v>
          </cell>
          <cell r="H70">
            <v>114.65159199999999</v>
          </cell>
          <cell r="I70">
            <v>114.65159199999999</v>
          </cell>
          <cell r="J70">
            <v>114.65159199999999</v>
          </cell>
          <cell r="K70">
            <v>114.65159199999999</v>
          </cell>
          <cell r="L70">
            <v>114.65159199999999</v>
          </cell>
          <cell r="M70">
            <v>0</v>
          </cell>
          <cell r="N70">
            <v>0</v>
          </cell>
          <cell r="S70">
            <v>0</v>
          </cell>
        </row>
        <row r="71">
          <cell r="E71" t="str">
            <v>Heartland Index</v>
          </cell>
          <cell r="F71" t="str">
            <v>Steel</v>
          </cell>
          <cell r="G71">
            <v>0</v>
          </cell>
          <cell r="H71">
            <v>114.65159199999999</v>
          </cell>
          <cell r="I71">
            <v>114.65159199999999</v>
          </cell>
          <cell r="J71">
            <v>114.65159199999999</v>
          </cell>
          <cell r="K71">
            <v>114.65159199999999</v>
          </cell>
          <cell r="L71">
            <v>114.65159199999999</v>
          </cell>
          <cell r="M71">
            <v>0</v>
          </cell>
          <cell r="N71">
            <v>0</v>
          </cell>
          <cell r="S71">
            <v>0</v>
          </cell>
        </row>
        <row r="72">
          <cell r="E72" t="str">
            <v>Oilfield Services</v>
          </cell>
          <cell r="F72" t="str">
            <v>Oil Services</v>
          </cell>
          <cell r="G72">
            <v>110.28272972804143</v>
          </cell>
          <cell r="H72">
            <v>112.760769</v>
          </cell>
          <cell r="I72">
            <v>112.760769</v>
          </cell>
          <cell r="J72">
            <v>112.760769</v>
          </cell>
          <cell r="K72">
            <v>112.760769</v>
          </cell>
          <cell r="L72">
            <v>112.760769</v>
          </cell>
          <cell r="M72">
            <v>110.28272972804143</v>
          </cell>
          <cell r="N72">
            <v>0</v>
          </cell>
          <cell r="S72">
            <v>0</v>
          </cell>
        </row>
        <row r="73">
          <cell r="E73" t="str">
            <v>Heavy Construction</v>
          </cell>
          <cell r="F73" t="str">
            <v>Heavy Construction</v>
          </cell>
          <cell r="G73">
            <v>118.96</v>
          </cell>
          <cell r="H73">
            <v>118.96</v>
          </cell>
          <cell r="I73">
            <v>118.96</v>
          </cell>
          <cell r="J73">
            <v>118.96</v>
          </cell>
          <cell r="K73">
            <v>118.96</v>
          </cell>
          <cell r="L73">
            <v>118.96</v>
          </cell>
          <cell r="M73">
            <v>118.96</v>
          </cell>
          <cell r="N73">
            <v>0</v>
          </cell>
          <cell r="S73">
            <v>0</v>
          </cell>
        </row>
        <row r="74">
          <cell r="E74" t="str">
            <v>Cyclical Index</v>
          </cell>
          <cell r="F74" t="str">
            <v>Cyclical</v>
          </cell>
          <cell r="G74">
            <v>123.78345446841365</v>
          </cell>
          <cell r="H74">
            <v>123.78345400000001</v>
          </cell>
          <cell r="I74">
            <v>123.78345400000001</v>
          </cell>
          <cell r="J74">
            <v>123.78345400000001</v>
          </cell>
          <cell r="K74">
            <v>123.78345400000001</v>
          </cell>
          <cell r="L74">
            <v>123.78345400000001</v>
          </cell>
          <cell r="M74">
            <v>123.78345446841365</v>
          </cell>
          <cell r="N74">
            <v>0</v>
          </cell>
          <cell r="S74">
            <v>0</v>
          </cell>
        </row>
        <row r="75">
          <cell r="E75" t="str">
            <v>Utility Services Index</v>
          </cell>
          <cell r="F75" t="str">
            <v>Utility Services</v>
          </cell>
          <cell r="G75">
            <v>124.81884417455484</v>
          </cell>
          <cell r="H75">
            <v>124.818844</v>
          </cell>
          <cell r="I75">
            <v>124.818844</v>
          </cell>
          <cell r="J75">
            <v>124.818844</v>
          </cell>
          <cell r="K75">
            <v>124.818844</v>
          </cell>
          <cell r="L75">
            <v>124.818844</v>
          </cell>
          <cell r="M75">
            <v>124.81884417455484</v>
          </cell>
          <cell r="N75">
            <v>0</v>
          </cell>
          <cell r="S75">
            <v>0</v>
          </cell>
        </row>
        <row r="76">
          <cell r="E76" t="str">
            <v>Service Consolidators Index</v>
          </cell>
          <cell r="F76" t="str">
            <v>Service Consolidators</v>
          </cell>
          <cell r="G76">
            <v>89.782660383026126</v>
          </cell>
          <cell r="H76">
            <v>89.782660000000007</v>
          </cell>
          <cell r="I76">
            <v>89.782660000000007</v>
          </cell>
          <cell r="J76">
            <v>89.782660000000007</v>
          </cell>
          <cell r="K76">
            <v>89.782660000000007</v>
          </cell>
          <cell r="L76">
            <v>89.782660000000007</v>
          </cell>
          <cell r="M76">
            <v>89.782660383026126</v>
          </cell>
          <cell r="N76">
            <v>0</v>
          </cell>
          <cell r="S76">
            <v>0</v>
          </cell>
        </row>
        <row r="77">
          <cell r="E77" t="str">
            <v>OSX Index</v>
          </cell>
          <cell r="F77" t="str">
            <v>OSX</v>
          </cell>
          <cell r="G77">
            <v>104.19</v>
          </cell>
          <cell r="H77">
            <v>75.489999999999995</v>
          </cell>
          <cell r="I77">
            <v>72.78</v>
          </cell>
          <cell r="J77">
            <v>72.78</v>
          </cell>
          <cell r="K77">
            <v>75.489999999999995</v>
          </cell>
          <cell r="L77">
            <v>72.78</v>
          </cell>
          <cell r="M77">
            <v>104.19</v>
          </cell>
          <cell r="N77">
            <v>73.14</v>
          </cell>
          <cell r="S77">
            <v>3.7200000000000004E-2</v>
          </cell>
        </row>
        <row r="78">
          <cell r="E78" t="str">
            <v>Toronto Oil &amp; Gas Index</v>
          </cell>
          <cell r="F78" t="str">
            <v>TOG</v>
          </cell>
          <cell r="G78">
            <v>5845.63</v>
          </cell>
          <cell r="H78">
            <v>4467.57</v>
          </cell>
          <cell r="I78">
            <v>4467.57</v>
          </cell>
          <cell r="J78">
            <v>4467.57</v>
          </cell>
          <cell r="K78">
            <v>4467.57</v>
          </cell>
          <cell r="L78">
            <v>4467.57</v>
          </cell>
          <cell r="M78">
            <v>5845.63</v>
          </cell>
          <cell r="N78">
            <v>0</v>
          </cell>
          <cell r="S78">
            <v>0</v>
          </cell>
        </row>
        <row r="79">
          <cell r="E79" t="str">
            <v>Dow Jones</v>
          </cell>
          <cell r="F79" t="str">
            <v>DJIA</v>
          </cell>
          <cell r="G79">
            <v>9947.1299999999992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9947.1299999999992</v>
          </cell>
          <cell r="N79">
            <v>0</v>
          </cell>
          <cell r="S79">
            <v>0</v>
          </cell>
        </row>
        <row r="80">
          <cell r="E80" t="str">
            <v>Oils Index</v>
          </cell>
          <cell r="F80" t="str">
            <v>XOI</v>
          </cell>
          <cell r="G80">
            <v>461.65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461.65</v>
          </cell>
          <cell r="N80">
            <v>0</v>
          </cell>
        </row>
        <row r="81">
          <cell r="E81" t="str">
            <v>Natural Gas Index</v>
          </cell>
          <cell r="F81" t="str">
            <v>XNG</v>
          </cell>
          <cell r="G81">
            <v>143.82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143.82</v>
          </cell>
          <cell r="N81">
            <v>0</v>
          </cell>
        </row>
        <row r="82">
          <cell r="E82" t="str">
            <v>Oils Index</v>
          </cell>
          <cell r="F82" t="str">
            <v>XOI</v>
          </cell>
          <cell r="G82">
            <v>499.83</v>
          </cell>
          <cell r="K82">
            <v>0</v>
          </cell>
          <cell r="L82">
            <v>0</v>
          </cell>
          <cell r="M82">
            <v>499.83</v>
          </cell>
          <cell r="N82">
            <v>0</v>
          </cell>
        </row>
        <row r="83">
          <cell r="E83" t="str">
            <v>Natural Gas Index</v>
          </cell>
          <cell r="F83" t="str">
            <v>XNG</v>
          </cell>
          <cell r="G83">
            <v>165.21</v>
          </cell>
          <cell r="K83">
            <v>0</v>
          </cell>
          <cell r="L83">
            <v>0</v>
          </cell>
          <cell r="M83">
            <v>165.21</v>
          </cell>
          <cell r="N83">
            <v>0</v>
          </cell>
        </row>
        <row r="84">
          <cell r="E84" t="str">
            <v>Utility Index</v>
          </cell>
          <cell r="F84" t="str">
            <v>UTY</v>
          </cell>
          <cell r="G84">
            <v>279.91000000000003</v>
          </cell>
          <cell r="K84">
            <v>0</v>
          </cell>
          <cell r="L84">
            <v>0</v>
          </cell>
          <cell r="M84">
            <v>279.91000000000003</v>
          </cell>
          <cell r="N84">
            <v>0</v>
          </cell>
        </row>
        <row r="86">
          <cell r="E86" t="str">
            <v>Russell Index Futures</v>
          </cell>
          <cell r="G86">
            <v>0</v>
          </cell>
          <cell r="I86">
            <v>0</v>
          </cell>
          <cell r="J86">
            <v>0</v>
          </cell>
        </row>
        <row r="91">
          <cell r="E91" t="str">
            <v>S&amp;P 500 Options</v>
          </cell>
          <cell r="G91">
            <v>0</v>
          </cell>
          <cell r="I91">
            <v>0</v>
          </cell>
          <cell r="J91">
            <v>0</v>
          </cell>
        </row>
        <row r="92">
          <cell r="E92" t="str">
            <v>S&amp;P 500 Options</v>
          </cell>
          <cell r="G92">
            <v>0</v>
          </cell>
          <cell r="I92">
            <v>0</v>
          </cell>
          <cell r="J92">
            <v>0</v>
          </cell>
        </row>
        <row r="93">
          <cell r="E93" t="str">
            <v>S&amp;P 500 Futures Puts</v>
          </cell>
          <cell r="G93">
            <v>1760000</v>
          </cell>
          <cell r="I93">
            <v>265000</v>
          </cell>
          <cell r="J93">
            <v>-3124400</v>
          </cell>
        </row>
        <row r="94">
          <cell r="E94" t="str">
            <v>S&amp;P Toronto Exchange</v>
          </cell>
          <cell r="G94">
            <v>-11460816.857084218</v>
          </cell>
          <cell r="I94">
            <v>9555.4835946985986</v>
          </cell>
          <cell r="J94">
            <v>-1083450.526775674</v>
          </cell>
        </row>
        <row r="95">
          <cell r="E95" t="str">
            <v>Telecom Basket</v>
          </cell>
          <cell r="G95">
            <v>0</v>
          </cell>
          <cell r="I95">
            <v>0</v>
          </cell>
          <cell r="J95">
            <v>0</v>
          </cell>
        </row>
        <row r="96">
          <cell r="E96" t="str">
            <v>Construction Basket</v>
          </cell>
          <cell r="G96">
            <v>0</v>
          </cell>
          <cell r="I96">
            <v>0</v>
          </cell>
          <cell r="J96">
            <v>0</v>
          </cell>
        </row>
        <row r="97">
          <cell r="E97" t="str">
            <v>Cyclical Basket</v>
          </cell>
          <cell r="G97">
            <v>0</v>
          </cell>
          <cell r="I97">
            <v>0</v>
          </cell>
          <cell r="J97">
            <v>0</v>
          </cell>
        </row>
        <row r="98">
          <cell r="E98" t="str">
            <v>Service Basket</v>
          </cell>
          <cell r="G98">
            <v>0</v>
          </cell>
          <cell r="I98">
            <v>0</v>
          </cell>
          <cell r="J98">
            <v>0</v>
          </cell>
        </row>
        <row r="99">
          <cell r="E99" t="str">
            <v>Utility Basket</v>
          </cell>
          <cell r="G99">
            <v>0</v>
          </cell>
          <cell r="I99">
            <v>0</v>
          </cell>
          <cell r="J99">
            <v>0</v>
          </cell>
        </row>
        <row r="100">
          <cell r="E100" t="str">
            <v>Oil Services Basket</v>
          </cell>
          <cell r="G100">
            <v>0</v>
          </cell>
          <cell r="I100">
            <v>0</v>
          </cell>
          <cell r="J100">
            <v>0</v>
          </cell>
        </row>
        <row r="101">
          <cell r="E101" t="str">
            <v>Qualitech Basket</v>
          </cell>
          <cell r="G101">
            <v>0</v>
          </cell>
          <cell r="I101">
            <v>0</v>
          </cell>
          <cell r="J101">
            <v>0</v>
          </cell>
        </row>
        <row r="102">
          <cell r="E102" t="str">
            <v>ENP Domestic Basket</v>
          </cell>
          <cell r="G102">
            <v>0</v>
          </cell>
          <cell r="I102">
            <v>0</v>
          </cell>
          <cell r="J102">
            <v>0</v>
          </cell>
        </row>
        <row r="103">
          <cell r="E103" t="str">
            <v>Energy Basket</v>
          </cell>
          <cell r="G103">
            <v>0</v>
          </cell>
          <cell r="I103">
            <v>0</v>
          </cell>
          <cell r="J103">
            <v>0</v>
          </cell>
        </row>
        <row r="104">
          <cell r="E104" t="str">
            <v>E&amp;P Basket II</v>
          </cell>
          <cell r="G104">
            <v>0</v>
          </cell>
          <cell r="I104">
            <v>0</v>
          </cell>
          <cell r="J104">
            <v>0</v>
          </cell>
        </row>
        <row r="105">
          <cell r="E105" t="str">
            <v>E&amp;P Basket III</v>
          </cell>
          <cell r="G105">
            <v>0</v>
          </cell>
          <cell r="I105">
            <v>0</v>
          </cell>
          <cell r="J105">
            <v>0</v>
          </cell>
        </row>
        <row r="106">
          <cell r="E106" t="str">
            <v>CANADIAN BASKET **</v>
          </cell>
          <cell r="G106">
            <v>5030977.6287883967</v>
          </cell>
          <cell r="I106">
            <v>-94833.716270578094</v>
          </cell>
          <cell r="J106">
            <v>1081861.9291094295</v>
          </cell>
        </row>
        <row r="107">
          <cell r="E107" t="str">
            <v>Palladin Basket *</v>
          </cell>
          <cell r="G107">
            <v>0</v>
          </cell>
          <cell r="I107">
            <v>0</v>
          </cell>
          <cell r="J107">
            <v>781371</v>
          </cell>
        </row>
        <row r="108">
          <cell r="E108" t="str">
            <v>SHORT OSX CALLS ***</v>
          </cell>
          <cell r="G108">
            <v>0</v>
          </cell>
          <cell r="I108">
            <v>0</v>
          </cell>
          <cell r="J108">
            <v>0</v>
          </cell>
        </row>
        <row r="109">
          <cell r="E109" t="str">
            <v>LONG OSX PUTS ***</v>
          </cell>
          <cell r="G109">
            <v>0</v>
          </cell>
          <cell r="I109">
            <v>0</v>
          </cell>
          <cell r="J109">
            <v>0</v>
          </cell>
        </row>
        <row r="110">
          <cell r="E110" t="str">
            <v>TSE Oil &amp; Gas Service Basket</v>
          </cell>
          <cell r="G110">
            <v>0</v>
          </cell>
          <cell r="I110">
            <v>0</v>
          </cell>
          <cell r="J110">
            <v>84.185789328172518</v>
          </cell>
        </row>
        <row r="111">
          <cell r="E111" t="str">
            <v>Canadian Paper Basket **</v>
          </cell>
          <cell r="G111">
            <v>-2479989.0538414177</v>
          </cell>
          <cell r="I111">
            <v>-56145.435867606837</v>
          </cell>
          <cell r="J111">
            <v>185067.11252179055</v>
          </cell>
        </row>
        <row r="112">
          <cell r="E112" t="str">
            <v>Canadian II Basket **</v>
          </cell>
          <cell r="G112">
            <v>0</v>
          </cell>
          <cell r="I112">
            <v>0</v>
          </cell>
          <cell r="J112">
            <v>0</v>
          </cell>
        </row>
        <row r="113">
          <cell r="E113" t="str">
            <v>CGAS NG Hedge</v>
          </cell>
          <cell r="G113">
            <v>-1178328</v>
          </cell>
          <cell r="I113">
            <v>-81504</v>
          </cell>
          <cell r="J113">
            <v>-655711</v>
          </cell>
        </row>
        <row r="114">
          <cell r="E114" t="str">
            <v>Mariner NG Hedge</v>
          </cell>
          <cell r="G114">
            <v>-15965958</v>
          </cell>
          <cell r="I114">
            <v>-927075</v>
          </cell>
          <cell r="J114">
            <v>-7568733</v>
          </cell>
        </row>
        <row r="115">
          <cell r="E115" t="str">
            <v>Cline Coal Hedge</v>
          </cell>
          <cell r="G115">
            <v>-494588</v>
          </cell>
          <cell r="I115">
            <v>-386</v>
          </cell>
          <cell r="J115">
            <v>-522347</v>
          </cell>
        </row>
        <row r="116">
          <cell r="E116" t="str">
            <v>Blk Mtn Coal Hedge</v>
          </cell>
          <cell r="G116">
            <v>77731</v>
          </cell>
          <cell r="I116">
            <v>40</v>
          </cell>
          <cell r="J116">
            <v>173199</v>
          </cell>
        </row>
        <row r="117">
          <cell r="E117" t="str">
            <v>Jupiter Coal</v>
          </cell>
          <cell r="G117">
            <v>-392988</v>
          </cell>
          <cell r="I117">
            <v>-372</v>
          </cell>
          <cell r="J117">
            <v>-392988</v>
          </cell>
        </row>
        <row r="118">
          <cell r="E118" t="str">
            <v>Cypress Exploration</v>
          </cell>
          <cell r="G118">
            <v>-87940</v>
          </cell>
          <cell r="I118">
            <v>-39054</v>
          </cell>
          <cell r="J118">
            <v>-368888</v>
          </cell>
        </row>
        <row r="119">
          <cell r="E119" t="str">
            <v>Treasury Swaps A</v>
          </cell>
          <cell r="G119">
            <v>836904.58000000007</v>
          </cell>
          <cell r="I119">
            <v>-25057.470000000671</v>
          </cell>
          <cell r="J119">
            <v>721037.23000000126</v>
          </cell>
        </row>
        <row r="120">
          <cell r="E120" t="str">
            <v>EEX Int Rate Swap (T Swap C)</v>
          </cell>
          <cell r="G120">
            <v>669912.73000000045</v>
          </cell>
          <cell r="I120">
            <v>-23902.939999999595</v>
          </cell>
          <cell r="J120">
            <v>412618.71000000043</v>
          </cell>
        </row>
        <row r="121">
          <cell r="E121" t="str">
            <v>Mariner (Pluto) T Swap</v>
          </cell>
          <cell r="G121">
            <v>0</v>
          </cell>
          <cell r="I121">
            <v>0</v>
          </cell>
          <cell r="J121">
            <v>0</v>
          </cell>
        </row>
        <row r="122">
          <cell r="E122" t="str">
            <v>Heartland Basket</v>
          </cell>
          <cell r="G122">
            <v>0</v>
          </cell>
          <cell r="I122">
            <v>0</v>
          </cell>
          <cell r="J122">
            <v>0</v>
          </cell>
        </row>
        <row r="123">
          <cell r="E123" t="str">
            <v>O&amp;G Options</v>
          </cell>
          <cell r="G123">
            <v>0</v>
          </cell>
          <cell r="I123">
            <v>0</v>
          </cell>
          <cell r="J123">
            <v>0</v>
          </cell>
        </row>
        <row r="124">
          <cell r="E124" t="str">
            <v>Heartland Basket</v>
          </cell>
          <cell r="G124">
            <v>0</v>
          </cell>
          <cell r="I124">
            <v>0</v>
          </cell>
          <cell r="J124">
            <v>0</v>
          </cell>
        </row>
        <row r="125">
          <cell r="E125" t="str">
            <v>O&amp;G Options</v>
          </cell>
          <cell r="G125">
            <v>0</v>
          </cell>
          <cell r="I125">
            <v>0</v>
          </cell>
          <cell r="J125">
            <v>0</v>
          </cell>
        </row>
        <row r="126">
          <cell r="E126" t="str">
            <v>O&amp;G Options</v>
          </cell>
          <cell r="G126">
            <v>0</v>
          </cell>
          <cell r="I126">
            <v>0</v>
          </cell>
          <cell r="J126">
            <v>0</v>
          </cell>
        </row>
        <row r="128">
          <cell r="G128">
            <v>-25431092.424386926</v>
          </cell>
          <cell r="I128">
            <v>246098.27781816258</v>
          </cell>
          <cell r="J128">
            <v>243489.59732419153</v>
          </cell>
        </row>
      </sheetData>
      <sheetData sheetId="23"/>
      <sheetData sheetId="24"/>
      <sheetData sheetId="25"/>
      <sheetData sheetId="26"/>
      <sheetData sheetId="27">
        <row r="1">
          <cell r="A1" t="str">
            <v>Report Settings Column!</v>
          </cell>
          <cell r="K1" t="str">
            <v xml:space="preserve"> </v>
          </cell>
        </row>
        <row r="2">
          <cell r="A2" t="str">
            <v>A51:CM53</v>
          </cell>
          <cell r="C2" t="str">
            <v>Enron Capital and Trade Resources</v>
          </cell>
        </row>
        <row r="3">
          <cell r="A3" t="str">
            <v>A53:CM340</v>
          </cell>
          <cell r="C3" t="str">
            <v>Merchant Portfolio Position Report</v>
          </cell>
          <cell r="E3" t="str">
            <v>Management Review Signatures:</v>
          </cell>
          <cell r="AE3" t="str">
            <v>spz8</v>
          </cell>
        </row>
        <row r="4">
          <cell r="A4" t="str">
            <v>18,19,20,21,23,24,25,26,27,28,29,30,31,32,33,34,35,36,37,39,42,79</v>
          </cell>
          <cell r="C4" t="str">
            <v>As of Mar-13-2000</v>
          </cell>
          <cell r="E4" t="str">
            <v>Hedge Allocation and Asset Valuation</v>
          </cell>
        </row>
        <row r="5">
          <cell r="A5" t="str">
            <v>Tag</v>
          </cell>
          <cell r="C5" t="str">
            <v>Team Legend</v>
          </cell>
          <cell r="E5" t="str">
            <v>Jere Overdyke</v>
          </cell>
        </row>
        <row r="6">
          <cell r="A6" t="str">
            <v>Show</v>
          </cell>
          <cell r="C6" t="str">
            <v>Producer Finance - Craig Childers</v>
          </cell>
        </row>
        <row r="7">
          <cell r="C7" t="str">
            <v>Energy Finance - Kevin McConville</v>
          </cell>
          <cell r="E7" t="str">
            <v>Hedge Valuation</v>
          </cell>
        </row>
        <row r="8">
          <cell r="C8" t="str">
            <v>Equity Finance - Steve Horn</v>
          </cell>
          <cell r="E8" t="str">
            <v>Jeff Kinneman</v>
          </cell>
        </row>
        <row r="9">
          <cell r="A9" t="str">
            <v>B;D;F;H;I;K:M;O:T;V:AB;AL;AN:AP;AR;AS:BA;BD:BT;BV:BZ;CB:CL</v>
          </cell>
          <cell r="C9" t="str">
            <v>Canada - John Gorman</v>
          </cell>
        </row>
        <row r="10">
          <cell r="C10" t="str">
            <v>Paper - David Cox / Mark Lay</v>
          </cell>
        </row>
        <row r="11">
          <cell r="A11" t="str">
            <v>Tag</v>
          </cell>
        </row>
        <row r="12">
          <cell r="A12" t="str">
            <v>Show</v>
          </cell>
        </row>
        <row r="13">
          <cell r="A13" t="str">
            <v>Hide</v>
          </cell>
        </row>
        <row r="16">
          <cell r="A16" t="str">
            <v>Tag</v>
          </cell>
        </row>
        <row r="17">
          <cell r="A17" t="str">
            <v>UKShow</v>
          </cell>
        </row>
        <row r="19">
          <cell r="AP19" t="str">
            <v>Memo 1 check total</v>
          </cell>
        </row>
        <row r="20">
          <cell r="A20" t="str">
            <v>D;H;I;K:M;O:T;V:AB;AL;AN:AP;AQ:BA;BD:BT;BV:BZ;CB:CL</v>
          </cell>
        </row>
        <row r="22">
          <cell r="V22">
            <v>2249497120.386189</v>
          </cell>
          <cell r="AD22">
            <v>2257569008.5959492</v>
          </cell>
        </row>
        <row r="24">
          <cell r="V24" t="str">
            <v>Total MV</v>
          </cell>
          <cell r="AD24" t="str">
            <v>Previous Day MV</v>
          </cell>
        </row>
        <row r="49">
          <cell r="J49">
            <v>140700</v>
          </cell>
          <cell r="K49">
            <v>1240666914.1334715</v>
          </cell>
          <cell r="L49">
            <v>1240668914.1334715</v>
          </cell>
          <cell r="V49">
            <v>2267283681.6016889</v>
          </cell>
          <cell r="X49">
            <v>299682217.23806006</v>
          </cell>
          <cell r="Y49">
            <v>-7149828.2821372394</v>
          </cell>
          <cell r="Z49">
            <v>292532388.95592284</v>
          </cell>
          <cell r="AA49">
            <v>158671461.60799032</v>
          </cell>
          <cell r="AB49">
            <v>-9700816.8570842165</v>
          </cell>
          <cell r="AC49">
            <v>148970644.75090614</v>
          </cell>
          <cell r="AD49">
            <v>2275355569.8114491</v>
          </cell>
          <cell r="AE49">
            <v>-7856799.7740988899</v>
          </cell>
          <cell r="AF49">
            <v>-973735.07854348654</v>
          </cell>
          <cell r="AG49">
            <v>-353184.49050676427</v>
          </cell>
          <cell r="AH49">
            <v>-7820747.5119420774</v>
          </cell>
          <cell r="AI49">
            <v>131971923.92981669</v>
          </cell>
          <cell r="AJ49">
            <v>-11142649.36142128</v>
          </cell>
          <cell r="AK49">
            <v>12185867.568861831</v>
          </cell>
          <cell r="AL49">
            <v>133015142.13725722</v>
          </cell>
          <cell r="AM49">
            <v>15972064.64597223</v>
          </cell>
          <cell r="AN49">
            <v>2486608262.4481916</v>
          </cell>
          <cell r="AO49">
            <v>0</v>
          </cell>
          <cell r="AP49">
            <v>2238399.334517519</v>
          </cell>
          <cell r="AQ49">
            <v>2488710791.8674664</v>
          </cell>
          <cell r="AU49">
            <v>97915440.700799838</v>
          </cell>
          <cell r="AV49">
            <v>-1431766.8243012987</v>
          </cell>
          <cell r="AW49">
            <v>7961801.8387266062</v>
          </cell>
          <cell r="AX49">
            <v>104445475.71522515</v>
          </cell>
          <cell r="AY49">
            <v>131971923.92981669</v>
          </cell>
          <cell r="AZ49">
            <v>-11142649.36142128</v>
          </cell>
          <cell r="BA49">
            <v>12185867.568861831</v>
          </cell>
          <cell r="BB49">
            <v>133015142.13725722</v>
          </cell>
          <cell r="BC49">
            <v>530.54567142936912</v>
          </cell>
          <cell r="BD49">
            <v>549.58088234264562</v>
          </cell>
          <cell r="BE49">
            <v>106692655.36758627</v>
          </cell>
        </row>
        <row r="50">
          <cell r="A50">
            <v>0</v>
          </cell>
          <cell r="B50">
            <v>1</v>
          </cell>
          <cell r="C50">
            <v>2</v>
          </cell>
          <cell r="D50">
            <v>3</v>
          </cell>
          <cell r="E50">
            <v>4</v>
          </cell>
          <cell r="F50">
            <v>5</v>
          </cell>
          <cell r="G50">
            <v>6</v>
          </cell>
          <cell r="H50">
            <v>7</v>
          </cell>
          <cell r="I50">
            <v>8</v>
          </cell>
          <cell r="J50">
            <v>9</v>
          </cell>
          <cell r="K50">
            <v>10</v>
          </cell>
          <cell r="L50">
            <v>11</v>
          </cell>
          <cell r="M50">
            <v>12</v>
          </cell>
          <cell r="N50">
            <v>13</v>
          </cell>
          <cell r="O50">
            <v>14</v>
          </cell>
          <cell r="P50">
            <v>15</v>
          </cell>
          <cell r="Q50">
            <v>16</v>
          </cell>
          <cell r="R50">
            <v>17</v>
          </cell>
          <cell r="S50">
            <v>18</v>
          </cell>
          <cell r="T50">
            <v>19</v>
          </cell>
          <cell r="U50">
            <v>20</v>
          </cell>
          <cell r="V50">
            <v>21</v>
          </cell>
          <cell r="W50">
            <v>22</v>
          </cell>
          <cell r="X50">
            <v>23</v>
          </cell>
          <cell r="Y50">
            <v>24</v>
          </cell>
          <cell r="Z50">
            <v>25</v>
          </cell>
          <cell r="AA50">
            <v>26</v>
          </cell>
          <cell r="AB50">
            <v>27</v>
          </cell>
          <cell r="AC50">
            <v>28</v>
          </cell>
          <cell r="AD50">
            <v>29</v>
          </cell>
          <cell r="AE50">
            <v>30</v>
          </cell>
          <cell r="AF50">
            <v>31</v>
          </cell>
          <cell r="AG50">
            <v>32</v>
          </cell>
          <cell r="AH50">
            <v>33</v>
          </cell>
          <cell r="AI50">
            <v>34</v>
          </cell>
          <cell r="AJ50">
            <v>35</v>
          </cell>
          <cell r="AK50">
            <v>36</v>
          </cell>
          <cell r="AL50">
            <v>37</v>
          </cell>
          <cell r="AM50">
            <v>38</v>
          </cell>
          <cell r="AN50">
            <v>39</v>
          </cell>
          <cell r="AO50">
            <v>40</v>
          </cell>
          <cell r="AP50">
            <v>41</v>
          </cell>
          <cell r="AQ50">
            <v>42</v>
          </cell>
          <cell r="AR50">
            <v>43</v>
          </cell>
          <cell r="AS50">
            <v>44</v>
          </cell>
          <cell r="AT50">
            <v>45</v>
          </cell>
          <cell r="AU50">
            <v>46</v>
          </cell>
          <cell r="AV50">
            <v>47</v>
          </cell>
          <cell r="AW50">
            <v>48</v>
          </cell>
          <cell r="AX50">
            <v>49</v>
          </cell>
          <cell r="AY50">
            <v>50</v>
          </cell>
          <cell r="AZ50">
            <v>51</v>
          </cell>
          <cell r="BA50">
            <v>52</v>
          </cell>
          <cell r="BB50">
            <v>53</v>
          </cell>
          <cell r="BC50">
            <v>54</v>
          </cell>
          <cell r="BD50">
            <v>55</v>
          </cell>
          <cell r="BE50">
            <v>56</v>
          </cell>
        </row>
        <row r="51">
          <cell r="A51" t="str">
            <v>Report</v>
          </cell>
          <cell r="F51" t="str">
            <v xml:space="preserve"> </v>
          </cell>
          <cell r="K51" t="str">
            <v>Today's</v>
          </cell>
          <cell r="L51" t="str">
            <v>Previous Day's</v>
          </cell>
          <cell r="P51" t="str">
            <v>Market</v>
          </cell>
          <cell r="Q51" t="str">
            <v>Previous</v>
          </cell>
          <cell r="R51" t="str">
            <v>Change</v>
          </cell>
          <cell r="S51" t="str">
            <v>UNUSED DO NOT DELETE</v>
          </cell>
          <cell r="V51" t="str">
            <v>Market</v>
          </cell>
          <cell r="W51" t="str">
            <v>Enron</v>
          </cell>
          <cell r="AD51" t="str">
            <v>Previous Day</v>
          </cell>
          <cell r="AE51" t="str">
            <v>Profit &amp; Loss Summary</v>
          </cell>
          <cell r="AR51" t="str">
            <v>No of</v>
          </cell>
          <cell r="AT51" t="str">
            <v>Market</v>
          </cell>
          <cell r="AU51" t="str">
            <v>Today's Profit &amp; Loss Summary</v>
          </cell>
          <cell r="BC51" t="str">
            <v>Today's</v>
          </cell>
          <cell r="BD51" t="str">
            <v>Previous Day's</v>
          </cell>
          <cell r="BE51" t="str">
            <v>Previous Day's Profit &amp; Loss Summary</v>
          </cell>
          <cell r="BM51" t="str">
            <v>Previous Day's</v>
          </cell>
          <cell r="BN51" t="str">
            <v>Is Security</v>
          </cell>
          <cell r="BO51" t="str">
            <v>Absolute Change in</v>
          </cell>
          <cell r="BP51" t="str">
            <v>RAROC Reset</v>
          </cell>
          <cell r="BU51" t="str">
            <v>Real-Time</v>
          </cell>
          <cell r="BV51" t="str">
            <v>Today's Delta</v>
          </cell>
          <cell r="BX51" t="str">
            <v>Real-Time</v>
          </cell>
          <cell r="BY51" t="str">
            <v>Last Day's</v>
          </cell>
          <cell r="CH51" t="str">
            <v>Previous QTD for Asset P&amp;L QTD Tracking of Privates Only!</v>
          </cell>
          <cell r="CL51" t="str">
            <v>Combined</v>
          </cell>
          <cell r="CM51" t="str">
            <v>Calculated</v>
          </cell>
          <cell r="CN51" t="str">
            <v>Previous Day's</v>
          </cell>
          <cell r="EC51" t="str">
            <v>Enron</v>
          </cell>
          <cell r="ED51" t="str">
            <v>Structured Credit</v>
          </cell>
          <cell r="EE51" t="str">
            <v>Structured Credit</v>
          </cell>
        </row>
        <row r="52">
          <cell r="A52" t="str">
            <v>Action</v>
          </cell>
          <cell r="D52" t="str">
            <v>Commercial</v>
          </cell>
          <cell r="I52" t="str">
            <v>Equity</v>
          </cell>
          <cell r="K52" t="str">
            <v xml:space="preserve">Number of </v>
          </cell>
          <cell r="L52" t="str">
            <v xml:space="preserve">Number of </v>
          </cell>
          <cell r="N52" t="str">
            <v>Sector</v>
          </cell>
          <cell r="P52" t="str">
            <v>Value</v>
          </cell>
          <cell r="Q52" t="str">
            <v>Market Value</v>
          </cell>
          <cell r="R52" t="str">
            <v>Market Value</v>
          </cell>
          <cell r="V52" t="str">
            <v>Value</v>
          </cell>
          <cell r="W52" t="str">
            <v>Company Tag</v>
          </cell>
          <cell r="X52" t="str">
            <v>Asset</v>
          </cell>
          <cell r="Y52" t="str">
            <v>Hedge</v>
          </cell>
          <cell r="Z52" t="str">
            <v>Net</v>
          </cell>
          <cell r="AA52" t="str">
            <v>Asset</v>
          </cell>
          <cell r="AB52" t="str">
            <v>Hedge</v>
          </cell>
          <cell r="AC52" t="str">
            <v>Net</v>
          </cell>
          <cell r="AD52" t="str">
            <v>Market</v>
          </cell>
          <cell r="AE52" t="str">
            <v>Daily</v>
          </cell>
          <cell r="AI52" t="str">
            <v>QTD</v>
          </cell>
          <cell r="AM52">
            <v>36525</v>
          </cell>
          <cell r="AN52" t="str">
            <v>12/31/99</v>
          </cell>
          <cell r="AO52" t="str">
            <v>YTD</v>
          </cell>
          <cell r="AP52" t="str">
            <v>Gamma</v>
          </cell>
          <cell r="AQ52" t="str">
            <v>Revaluation</v>
          </cell>
          <cell r="AR52" t="str">
            <v>Underlying</v>
          </cell>
          <cell r="AS52" t="str">
            <v>Delta</v>
          </cell>
          <cell r="AT52" t="str">
            <v>Value</v>
          </cell>
          <cell r="AU52" t="str">
            <v>MTD</v>
          </cell>
          <cell r="AY52" t="str">
            <v>YTD</v>
          </cell>
          <cell r="BC52" t="str">
            <v>Underlying</v>
          </cell>
          <cell r="BD52" t="str">
            <v>Underlying</v>
          </cell>
          <cell r="BE52" t="str">
            <v>MTD</v>
          </cell>
          <cell r="BI52" t="str">
            <v>YTD</v>
          </cell>
          <cell r="BM52" t="str">
            <v>Revaluation</v>
          </cell>
          <cell r="BN52" t="str">
            <v>Ever Priced</v>
          </cell>
          <cell r="BO52" t="str">
            <v>RAROC Value</v>
          </cell>
          <cell r="BP52" t="str">
            <v>Required</v>
          </cell>
          <cell r="BQ52" t="str">
            <v>Previous Day's</v>
          </cell>
          <cell r="BR52" t="str">
            <v>Cost Basis</v>
          </cell>
          <cell r="BS52" t="str">
            <v>Cost</v>
          </cell>
          <cell r="BT52" t="str">
            <v>Instrument</v>
          </cell>
          <cell r="BU52" t="str">
            <v>Calculated</v>
          </cell>
          <cell r="BV52" t="str">
            <v>Equivalent Shares</v>
          </cell>
          <cell r="BW52" t="str">
            <v>Original</v>
          </cell>
          <cell r="BX52" t="str">
            <v>Underlying</v>
          </cell>
          <cell r="BY52" t="str">
            <v>Underlying</v>
          </cell>
          <cell r="BZ52" t="str">
            <v>Daily</v>
          </cell>
          <cell r="CA52" t="str">
            <v>MTD</v>
          </cell>
          <cell r="CB52" t="str">
            <v>QTD</v>
          </cell>
          <cell r="CC52" t="str">
            <v>YTD</v>
          </cell>
          <cell r="CD52" t="str">
            <v>Daily</v>
          </cell>
          <cell r="CE52" t="str">
            <v>MTD</v>
          </cell>
          <cell r="CF52" t="str">
            <v>QTD</v>
          </cell>
          <cell r="CG52" t="str">
            <v>YTD</v>
          </cell>
          <cell r="CH52" t="str">
            <v>Previous QTD</v>
          </cell>
          <cell r="CL52" t="str">
            <v>Target</v>
          </cell>
          <cell r="CM52" t="str">
            <v>Combined</v>
          </cell>
          <cell r="CN52" t="str">
            <v>Delta</v>
          </cell>
          <cell r="EB52" t="str">
            <v>Index</v>
          </cell>
          <cell r="EC52" t="str">
            <v>Company Tag</v>
          </cell>
          <cell r="ED52" t="str">
            <v>Interest</v>
          </cell>
          <cell r="EE52" t="str">
            <v>Accrued Interest</v>
          </cell>
        </row>
        <row r="53">
          <cell r="A53" t="str">
            <v>Tag</v>
          </cell>
          <cell r="B53" t="str">
            <v>Asset Class</v>
          </cell>
          <cell r="C53" t="str">
            <v>Book</v>
          </cell>
          <cell r="D53" t="str">
            <v>Group</v>
          </cell>
          <cell r="E53" t="str">
            <v>Telephone #</v>
          </cell>
          <cell r="F53" t="str">
            <v>Asset</v>
          </cell>
          <cell r="G53" t="str">
            <v>Ticker</v>
          </cell>
          <cell r="H53" t="str">
            <v>Sector</v>
          </cell>
          <cell r="I53" t="str">
            <v>Type</v>
          </cell>
          <cell r="J53" t="str">
            <v>Instrument</v>
          </cell>
          <cell r="K53" t="str">
            <v>Shares/Units</v>
          </cell>
          <cell r="L53" t="str">
            <v>Shares/Units</v>
          </cell>
          <cell r="M53" t="str">
            <v>Gamma</v>
          </cell>
          <cell r="N53" t="str">
            <v>Beta</v>
          </cell>
          <cell r="O53" t="str">
            <v>Delta</v>
          </cell>
          <cell r="P53" t="str">
            <v>Per Share</v>
          </cell>
          <cell r="Q53" t="str">
            <v>Per Share</v>
          </cell>
          <cell r="R53" t="str">
            <v>Per Share</v>
          </cell>
          <cell r="S53" t="str">
            <v>Do Not Delete</v>
          </cell>
          <cell r="T53" t="str">
            <v>Do Not Delete</v>
          </cell>
          <cell r="U53" t="str">
            <v>Do Not Delete</v>
          </cell>
          <cell r="V53">
            <v>36598</v>
          </cell>
          <cell r="W53" t="str">
            <v>Name</v>
          </cell>
          <cell r="X53" t="str">
            <v>Total</v>
          </cell>
          <cell r="Y53" t="str">
            <v>Total</v>
          </cell>
          <cell r="Z53" t="str">
            <v>Total</v>
          </cell>
          <cell r="AA53" t="str">
            <v>Index</v>
          </cell>
          <cell r="AB53" t="str">
            <v>Index</v>
          </cell>
          <cell r="AC53" t="str">
            <v>Index</v>
          </cell>
          <cell r="AD53" t="str">
            <v>Value</v>
          </cell>
          <cell r="AE53" t="str">
            <v>Asset P&amp;L</v>
          </cell>
          <cell r="AF53" t="str">
            <v>Hedge P&amp;L</v>
          </cell>
          <cell r="AG53" t="str">
            <v>Valuation P&amp;L</v>
          </cell>
          <cell r="AH53" t="str">
            <v>Total P&amp;L</v>
          </cell>
          <cell r="AI53" t="str">
            <v>Asset P&amp;L</v>
          </cell>
          <cell r="AJ53" t="str">
            <v>Hedge P&amp;L</v>
          </cell>
          <cell r="AK53" t="str">
            <v>Valuation P&amp;L</v>
          </cell>
          <cell r="AL53" t="str">
            <v>Total P&amp;L</v>
          </cell>
          <cell r="AM53" t="str">
            <v>Pre-RAROC</v>
          </cell>
          <cell r="AN53" t="str">
            <v>Carrying Value</v>
          </cell>
          <cell r="AO53" t="str">
            <v>P&amp;L</v>
          </cell>
          <cell r="AP53" t="str">
            <v>Position</v>
          </cell>
          <cell r="AQ53" t="str">
            <v>Carrying Value</v>
          </cell>
          <cell r="AR53" t="str">
            <v>Warrants/Share</v>
          </cell>
          <cell r="AS53" t="str">
            <v>Position</v>
          </cell>
          <cell r="AT53" t="str">
            <v>Per Underlying Share</v>
          </cell>
          <cell r="AU53" t="str">
            <v>Asset P&amp;L</v>
          </cell>
          <cell r="AV53" t="str">
            <v>Hedge P&amp;L</v>
          </cell>
          <cell r="AW53" t="str">
            <v>Valuation P&amp;L</v>
          </cell>
          <cell r="AX53" t="str">
            <v>Total P&amp;L</v>
          </cell>
          <cell r="AY53" t="str">
            <v>Asset P&amp;L</v>
          </cell>
          <cell r="AZ53" t="str">
            <v>Hedge P&amp;L</v>
          </cell>
          <cell r="BA53" t="str">
            <v>Valuation P&amp;L</v>
          </cell>
          <cell r="BB53" t="str">
            <v>Total P&amp;L</v>
          </cell>
          <cell r="BC53" t="str">
            <v>Per Share</v>
          </cell>
          <cell r="BD53" t="str">
            <v>Per Share</v>
          </cell>
          <cell r="BE53" t="str">
            <v>Asset P&amp;L</v>
          </cell>
          <cell r="BF53" t="str">
            <v>Hedge P&amp;L</v>
          </cell>
          <cell r="BG53" t="str">
            <v>Valuation P&amp;L</v>
          </cell>
          <cell r="BH53" t="str">
            <v>Total P&amp;L</v>
          </cell>
          <cell r="BI53" t="str">
            <v>Asset P&amp;L</v>
          </cell>
          <cell r="BJ53" t="str">
            <v>Hedge P&amp;L</v>
          </cell>
          <cell r="BK53" t="str">
            <v>Valuation P&amp;L</v>
          </cell>
          <cell r="BL53" t="str">
            <v>Total P&amp;L</v>
          </cell>
          <cell r="BM53" t="str">
            <v>Carrying Value</v>
          </cell>
          <cell r="BN53" t="str">
            <v>of RAROC?</v>
          </cell>
          <cell r="BO53" t="str">
            <v>Today</v>
          </cell>
          <cell r="BP53" t="str">
            <v>for Security?</v>
          </cell>
          <cell r="BQ53" t="str">
            <v>Valuation P&amp;L</v>
          </cell>
          <cell r="BR53" t="str">
            <v>Per Share</v>
          </cell>
          <cell r="BS53" t="str">
            <v>Basis</v>
          </cell>
          <cell r="BT53" t="str">
            <v>Type</v>
          </cell>
          <cell r="BU53" t="str">
            <v>P&amp;L</v>
          </cell>
          <cell r="BV53" t="str">
            <v>of Underlying</v>
          </cell>
          <cell r="BW53" t="str">
            <v>Sequence</v>
          </cell>
          <cell r="BX53" t="str">
            <v>Price Feed</v>
          </cell>
          <cell r="BY53" t="str">
            <v>Price Feed</v>
          </cell>
          <cell r="BZ53" t="str">
            <v>Funding</v>
          </cell>
          <cell r="CA53" t="str">
            <v>Funding</v>
          </cell>
          <cell r="CB53" t="str">
            <v>Funding</v>
          </cell>
          <cell r="CC53" t="str">
            <v>Funding</v>
          </cell>
          <cell r="CD53" t="str">
            <v>Commitments</v>
          </cell>
          <cell r="CE53" t="str">
            <v>Commitments</v>
          </cell>
          <cell r="CF53" t="str">
            <v>Commitments</v>
          </cell>
          <cell r="CG53" t="str">
            <v>Commitments</v>
          </cell>
          <cell r="CH53" t="str">
            <v>Asset P&amp;L</v>
          </cell>
          <cell r="CI53" t="str">
            <v>Hedge P&amp;L</v>
          </cell>
          <cell r="CJ53" t="str">
            <v>Valuation P&amp;L</v>
          </cell>
          <cell r="CK53" t="str">
            <v>Total P&amp;L</v>
          </cell>
          <cell r="CL53" t="str">
            <v>Beta</v>
          </cell>
          <cell r="CM53" t="str">
            <v>Beta</v>
          </cell>
          <cell r="CN53" t="str">
            <v>Position</v>
          </cell>
          <cell r="EA53" t="str">
            <v>P&amp;L Check</v>
          </cell>
          <cell r="EB53" t="str">
            <v>Beta</v>
          </cell>
          <cell r="EC53" t="str">
            <v>Name</v>
          </cell>
          <cell r="ED53" t="str">
            <v>Income</v>
          </cell>
          <cell r="EE53" t="str">
            <v>Income</v>
          </cell>
        </row>
        <row r="54">
          <cell r="A54" t="str">
            <v>Show</v>
          </cell>
          <cell r="B54" t="str">
            <v>US Public</v>
          </cell>
          <cell r="C54" t="str">
            <v>Restructured Assets</v>
          </cell>
          <cell r="D54" t="str">
            <v>Hopley</v>
          </cell>
          <cell r="E54" t="str">
            <v>713-853-3964</v>
          </cell>
          <cell r="F54" t="str">
            <v>Brigham Common RA</v>
          </cell>
          <cell r="G54" t="str">
            <v>BEXP</v>
          </cell>
          <cell r="H54" t="str">
            <v>Energy</v>
          </cell>
          <cell r="I54" t="str">
            <v>Public</v>
          </cell>
          <cell r="J54" t="str">
            <v>Common Equity</v>
          </cell>
          <cell r="K54">
            <v>657894.73750000005</v>
          </cell>
          <cell r="L54">
            <v>657894.73750000005</v>
          </cell>
          <cell r="M54">
            <v>0</v>
          </cell>
          <cell r="N54">
            <v>0.5</v>
          </cell>
          <cell r="O54">
            <v>1</v>
          </cell>
          <cell r="P54">
            <v>2.5</v>
          </cell>
          <cell r="Q54">
            <v>2.5</v>
          </cell>
          <cell r="R54">
            <v>0</v>
          </cell>
          <cell r="V54">
            <v>1644736.84375</v>
          </cell>
          <cell r="W54" t="str">
            <v>001:Enron-NA</v>
          </cell>
          <cell r="X54">
            <v>1644736.84375</v>
          </cell>
          <cell r="Y54">
            <v>0</v>
          </cell>
          <cell r="Z54">
            <v>1644736.84375</v>
          </cell>
          <cell r="AA54">
            <v>822368.421875</v>
          </cell>
          <cell r="AB54">
            <v>0</v>
          </cell>
          <cell r="AC54">
            <v>822368.421875</v>
          </cell>
          <cell r="AD54">
            <v>1644736.84375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637335.52695312491</v>
          </cell>
          <cell r="AJ54">
            <v>0</v>
          </cell>
          <cell r="AK54">
            <v>0</v>
          </cell>
          <cell r="AL54">
            <v>637335.52695312491</v>
          </cell>
          <cell r="AM54">
            <v>246710.52656250005</v>
          </cell>
          <cell r="AN54">
            <v>1007401.3167968751</v>
          </cell>
          <cell r="AP54">
            <v>0</v>
          </cell>
          <cell r="AQ54">
            <v>1007401.3167968751</v>
          </cell>
          <cell r="AR54">
            <v>1</v>
          </cell>
          <cell r="AS54">
            <v>1644736.84375</v>
          </cell>
          <cell r="AT54">
            <v>2.5</v>
          </cell>
          <cell r="AU54">
            <v>318667.76347656245</v>
          </cell>
          <cell r="AV54">
            <v>0</v>
          </cell>
          <cell r="AW54">
            <v>0</v>
          </cell>
          <cell r="AX54">
            <v>318667.76347656245</v>
          </cell>
          <cell r="AY54">
            <v>637335.52695312491</v>
          </cell>
          <cell r="AZ54">
            <v>0</v>
          </cell>
          <cell r="BA54">
            <v>0</v>
          </cell>
          <cell r="BB54">
            <v>637335.52695312491</v>
          </cell>
          <cell r="BC54">
            <v>2.5</v>
          </cell>
          <cell r="BD54">
            <v>2.5</v>
          </cell>
          <cell r="BE54">
            <v>318667.76347656245</v>
          </cell>
        </row>
        <row r="55">
          <cell r="A55" t="str">
            <v>Show</v>
          </cell>
          <cell r="B55" t="str">
            <v>US Public</v>
          </cell>
          <cell r="C55" t="str">
            <v>Upstream</v>
          </cell>
          <cell r="D55" t="str">
            <v>Byargeon</v>
          </cell>
          <cell r="E55" t="str">
            <v>713-853-0650</v>
          </cell>
          <cell r="F55" t="str">
            <v>Bonus Resources Common</v>
          </cell>
          <cell r="G55" t="str">
            <v>BOU.TO</v>
          </cell>
          <cell r="H55" t="str">
            <v>Energy</v>
          </cell>
          <cell r="I55" t="str">
            <v>Public</v>
          </cell>
          <cell r="J55" t="str">
            <v>Common Equity</v>
          </cell>
          <cell r="K55">
            <v>325000</v>
          </cell>
          <cell r="L55">
            <v>325000</v>
          </cell>
          <cell r="M55">
            <v>0</v>
          </cell>
          <cell r="N55">
            <v>0</v>
          </cell>
          <cell r="O55">
            <v>1</v>
          </cell>
          <cell r="P55">
            <v>1.8138261464750169</v>
          </cell>
          <cell r="Q55">
            <v>1.7838765008576329</v>
          </cell>
          <cell r="R55">
            <v>2.9949645617384002E-2</v>
          </cell>
          <cell r="V55">
            <v>589493.49760438048</v>
          </cell>
          <cell r="W55" t="str">
            <v>001:Enron-NA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579759.86277873069</v>
          </cell>
          <cell r="AE55">
            <v>9733.6348256497877</v>
          </cell>
          <cell r="AF55">
            <v>0</v>
          </cell>
          <cell r="AG55">
            <v>0</v>
          </cell>
          <cell r="AH55">
            <v>9733.6348256497877</v>
          </cell>
          <cell r="AI55">
            <v>71082.660551278153</v>
          </cell>
          <cell r="AJ55">
            <v>0</v>
          </cell>
          <cell r="AK55">
            <v>0</v>
          </cell>
          <cell r="AL55">
            <v>71082.660551278153</v>
          </cell>
          <cell r="AM55">
            <v>-103464.29360395897</v>
          </cell>
          <cell r="AN55">
            <v>518410.8373882281</v>
          </cell>
          <cell r="AP55">
            <v>0</v>
          </cell>
          <cell r="AQ55">
            <v>518410.8373882281</v>
          </cell>
          <cell r="AR55">
            <v>1</v>
          </cell>
          <cell r="AS55">
            <v>589493.49760438048</v>
          </cell>
          <cell r="AT55">
            <v>1.8138261464750169</v>
          </cell>
          <cell r="AU55">
            <v>51957.891613385291</v>
          </cell>
          <cell r="AV55">
            <v>0</v>
          </cell>
          <cell r="AW55">
            <v>0</v>
          </cell>
          <cell r="AX55">
            <v>51957.891613385291</v>
          </cell>
          <cell r="AY55">
            <v>71082.660551278153</v>
          </cell>
          <cell r="AZ55">
            <v>0</v>
          </cell>
          <cell r="BA55">
            <v>0</v>
          </cell>
          <cell r="BB55">
            <v>71082.660551278153</v>
          </cell>
          <cell r="BC55">
            <v>1.8138261464750169</v>
          </cell>
          <cell r="BD55">
            <v>1.7838765008576329</v>
          </cell>
          <cell r="BE55">
            <v>42224.256787735503</v>
          </cell>
        </row>
        <row r="56">
          <cell r="A56" t="str">
            <v>Show</v>
          </cell>
          <cell r="B56" t="str">
            <v>US Public</v>
          </cell>
          <cell r="C56" t="str">
            <v>Restructured Assets</v>
          </cell>
          <cell r="D56" t="str">
            <v>Hopley</v>
          </cell>
          <cell r="E56" t="str">
            <v>713-853-3964</v>
          </cell>
          <cell r="F56" t="str">
            <v>Costilla Common RA</v>
          </cell>
          <cell r="G56" t="str">
            <v>COSEQ</v>
          </cell>
          <cell r="H56" t="str">
            <v>Energy</v>
          </cell>
          <cell r="I56" t="str">
            <v>Public</v>
          </cell>
          <cell r="J56" t="str">
            <v>Common Equity</v>
          </cell>
          <cell r="K56">
            <v>387862.5</v>
          </cell>
          <cell r="L56">
            <v>387862.5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V56">
            <v>0</v>
          </cell>
          <cell r="W56" t="str">
            <v>001:Enron-NA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N56">
            <v>0</v>
          </cell>
          <cell r="AP56">
            <v>0</v>
          </cell>
          <cell r="AQ56">
            <v>0</v>
          </cell>
          <cell r="AR56">
            <v>1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</row>
        <row r="57">
          <cell r="A57" t="str">
            <v>Show</v>
          </cell>
          <cell r="B57" t="str">
            <v>US Public</v>
          </cell>
          <cell r="C57" t="str">
            <v>Upstream</v>
          </cell>
          <cell r="D57" t="str">
            <v>Cleveland</v>
          </cell>
          <cell r="E57" t="str">
            <v>713-853-3154</v>
          </cell>
          <cell r="F57" t="str">
            <v>Esenjay Common</v>
          </cell>
          <cell r="G57" t="str">
            <v>ESNJ</v>
          </cell>
          <cell r="H57" t="str">
            <v>Energy</v>
          </cell>
          <cell r="I57" t="str">
            <v>Public</v>
          </cell>
          <cell r="J57" t="str">
            <v>Common Equity</v>
          </cell>
          <cell r="K57">
            <v>70350</v>
          </cell>
          <cell r="L57">
            <v>72350</v>
          </cell>
          <cell r="M57">
            <v>0</v>
          </cell>
          <cell r="N57">
            <v>0</v>
          </cell>
          <cell r="O57">
            <v>1</v>
          </cell>
          <cell r="P57">
            <v>2.375</v>
          </cell>
          <cell r="Q57">
            <v>2.4375</v>
          </cell>
          <cell r="R57">
            <v>-6.25E-2</v>
          </cell>
          <cell r="V57">
            <v>167081.25</v>
          </cell>
          <cell r="W57" t="str">
            <v>001:Enron-NA</v>
          </cell>
          <cell r="X57">
            <v>71844.9375</v>
          </cell>
          <cell r="Y57">
            <v>0</v>
          </cell>
          <cell r="Z57">
            <v>71844.9375</v>
          </cell>
          <cell r="AA57">
            <v>71844.9375</v>
          </cell>
          <cell r="AB57">
            <v>0</v>
          </cell>
          <cell r="AC57">
            <v>71844.9375</v>
          </cell>
          <cell r="AD57">
            <v>176353.125</v>
          </cell>
          <cell r="AE57">
            <v>-4862.0249999999942</v>
          </cell>
          <cell r="AF57">
            <v>0</v>
          </cell>
          <cell r="AG57">
            <v>0</v>
          </cell>
          <cell r="AH57">
            <v>-4862.0249999999942</v>
          </cell>
          <cell r="AI57">
            <v>58836.091794333362</v>
          </cell>
          <cell r="AJ57">
            <v>0</v>
          </cell>
          <cell r="AK57">
            <v>0</v>
          </cell>
          <cell r="AL57">
            <v>58836.091794333362</v>
          </cell>
          <cell r="AM57">
            <v>-92781.435000000012</v>
          </cell>
          <cell r="AN57">
            <v>346031.25</v>
          </cell>
          <cell r="AP57">
            <v>0</v>
          </cell>
          <cell r="AQ57">
            <v>346031.25</v>
          </cell>
          <cell r="AR57">
            <v>1</v>
          </cell>
          <cell r="AS57">
            <v>167081.25</v>
          </cell>
          <cell r="AT57">
            <v>2.375</v>
          </cell>
          <cell r="AU57">
            <v>62116.104979333526</v>
          </cell>
          <cell r="AV57">
            <v>0</v>
          </cell>
          <cell r="AW57">
            <v>0</v>
          </cell>
          <cell r="AX57">
            <v>62116.104979333526</v>
          </cell>
          <cell r="AY57">
            <v>58836.091794333362</v>
          </cell>
          <cell r="AZ57">
            <v>0</v>
          </cell>
          <cell r="BA57">
            <v>0</v>
          </cell>
          <cell r="BB57">
            <v>58836.091794333362</v>
          </cell>
          <cell r="BC57">
            <v>2.375</v>
          </cell>
          <cell r="BD57">
            <v>2.4375</v>
          </cell>
          <cell r="BE57">
            <v>66978.12997933352</v>
          </cell>
        </row>
        <row r="58">
          <cell r="A58" t="str">
            <v>Show</v>
          </cell>
          <cell r="B58" t="str">
            <v>US Public</v>
          </cell>
          <cell r="C58" t="str">
            <v>Principal Investing</v>
          </cell>
          <cell r="D58" t="str">
            <v>Horn</v>
          </cell>
          <cell r="E58" t="str">
            <v>713-853-4250</v>
          </cell>
          <cell r="F58" t="str">
            <v>FirstWorld Common Net</v>
          </cell>
          <cell r="G58" t="str">
            <v>FWIS</v>
          </cell>
          <cell r="H58" t="str">
            <v>Energy</v>
          </cell>
          <cell r="I58" t="str">
            <v>Public</v>
          </cell>
          <cell r="J58" t="str">
            <v>Common Equity</v>
          </cell>
          <cell r="K58">
            <v>3000000</v>
          </cell>
          <cell r="L58">
            <v>3000000</v>
          </cell>
          <cell r="M58">
            <v>0</v>
          </cell>
          <cell r="N58">
            <v>0</v>
          </cell>
          <cell r="O58">
            <v>1</v>
          </cell>
          <cell r="P58">
            <v>34.625</v>
          </cell>
          <cell r="Q58">
            <v>37.125</v>
          </cell>
          <cell r="R58">
            <v>-2.5</v>
          </cell>
          <cell r="V58">
            <v>103875000</v>
          </cell>
          <cell r="W58" t="str">
            <v>001:Enron-NA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111375000</v>
          </cell>
          <cell r="AE58">
            <v>-7500000</v>
          </cell>
          <cell r="AF58">
            <v>0</v>
          </cell>
          <cell r="AG58">
            <v>0</v>
          </cell>
          <cell r="AH58">
            <v>-7500000</v>
          </cell>
          <cell r="AI58">
            <v>71569830</v>
          </cell>
          <cell r="AJ58">
            <v>0</v>
          </cell>
          <cell r="AK58">
            <v>0</v>
          </cell>
          <cell r="AL58">
            <v>71569830</v>
          </cell>
          <cell r="AM58">
            <v>0</v>
          </cell>
          <cell r="AN58">
            <v>0</v>
          </cell>
          <cell r="AP58">
            <v>0</v>
          </cell>
          <cell r="AQ58">
            <v>0</v>
          </cell>
          <cell r="AR58">
            <v>1</v>
          </cell>
          <cell r="AS58">
            <v>103875000</v>
          </cell>
          <cell r="AT58">
            <v>34.625</v>
          </cell>
          <cell r="AU58">
            <v>71569830</v>
          </cell>
          <cell r="AV58">
            <v>0</v>
          </cell>
          <cell r="AW58">
            <v>0</v>
          </cell>
          <cell r="AX58">
            <v>71569830</v>
          </cell>
          <cell r="AY58">
            <v>71569830</v>
          </cell>
          <cell r="AZ58">
            <v>0</v>
          </cell>
          <cell r="BA58">
            <v>0</v>
          </cell>
          <cell r="BB58">
            <v>71569830</v>
          </cell>
          <cell r="BC58">
            <v>34.625</v>
          </cell>
          <cell r="BD58">
            <v>37.125</v>
          </cell>
          <cell r="BE58">
            <v>79069830</v>
          </cell>
        </row>
        <row r="59">
          <cell r="A59" t="str">
            <v>Show</v>
          </cell>
          <cell r="B59" t="str">
            <v>US Public</v>
          </cell>
          <cell r="C59" t="str">
            <v>Restructured Assets</v>
          </cell>
          <cell r="D59" t="str">
            <v>Hopley</v>
          </cell>
          <cell r="E59" t="str">
            <v>713-853-3964</v>
          </cell>
          <cell r="F59" t="str">
            <v>Inland Common RA</v>
          </cell>
          <cell r="G59" t="str">
            <v>INLN</v>
          </cell>
          <cell r="H59" t="str">
            <v>Energy</v>
          </cell>
          <cell r="I59" t="str">
            <v>Public</v>
          </cell>
          <cell r="J59" t="str">
            <v>Common Equity</v>
          </cell>
          <cell r="K59">
            <v>146048.75</v>
          </cell>
          <cell r="L59">
            <v>146048.75</v>
          </cell>
          <cell r="M59">
            <v>0</v>
          </cell>
          <cell r="N59">
            <v>0</v>
          </cell>
          <cell r="O59">
            <v>1</v>
          </cell>
          <cell r="P59">
            <v>4.75</v>
          </cell>
          <cell r="Q59">
            <v>4.75</v>
          </cell>
          <cell r="R59">
            <v>0</v>
          </cell>
          <cell r="V59">
            <v>693731.5625</v>
          </cell>
          <cell r="W59" t="str">
            <v>001:Enron-NA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693731.5625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219073.125</v>
          </cell>
          <cell r="AJ59">
            <v>0</v>
          </cell>
          <cell r="AK59">
            <v>0</v>
          </cell>
          <cell r="AL59">
            <v>219073.125</v>
          </cell>
          <cell r="AM59">
            <v>-803268.125</v>
          </cell>
          <cell r="AN59">
            <v>474658.4375</v>
          </cell>
          <cell r="AP59">
            <v>0</v>
          </cell>
          <cell r="AQ59">
            <v>474658.4375</v>
          </cell>
          <cell r="AR59">
            <v>1</v>
          </cell>
          <cell r="AS59">
            <v>693731.5625</v>
          </cell>
          <cell r="AT59">
            <v>4.75</v>
          </cell>
          <cell r="AU59">
            <v>-109536.5625</v>
          </cell>
          <cell r="AV59">
            <v>0</v>
          </cell>
          <cell r="AW59">
            <v>0</v>
          </cell>
          <cell r="AX59">
            <v>-109536.5625</v>
          </cell>
          <cell r="AY59">
            <v>219073.125</v>
          </cell>
          <cell r="AZ59">
            <v>0</v>
          </cell>
          <cell r="BA59">
            <v>0</v>
          </cell>
          <cell r="BB59">
            <v>219073.125</v>
          </cell>
          <cell r="BC59">
            <v>4.75</v>
          </cell>
          <cell r="BD59">
            <v>4.75</v>
          </cell>
          <cell r="BE59">
            <v>-109536.5625</v>
          </cell>
        </row>
        <row r="60">
          <cell r="A60" t="str">
            <v>Show</v>
          </cell>
          <cell r="B60" t="str">
            <v>US Public</v>
          </cell>
          <cell r="C60" t="str">
            <v>Restructured Assets</v>
          </cell>
          <cell r="D60" t="str">
            <v>Hopley</v>
          </cell>
          <cell r="E60" t="str">
            <v>713-853-3964</v>
          </cell>
          <cell r="F60" t="str">
            <v>Queen Sands Common RA</v>
          </cell>
          <cell r="G60" t="str">
            <v>QSRI</v>
          </cell>
          <cell r="H60" t="str">
            <v>Energy</v>
          </cell>
          <cell r="I60" t="str">
            <v>Public</v>
          </cell>
          <cell r="J60" t="str">
            <v>Common Equity</v>
          </cell>
          <cell r="K60">
            <v>7340971.2000000002</v>
          </cell>
          <cell r="L60">
            <v>7340971.2000000002</v>
          </cell>
          <cell r="M60">
            <v>0</v>
          </cell>
          <cell r="N60">
            <v>0</v>
          </cell>
          <cell r="O60">
            <v>1</v>
          </cell>
          <cell r="P60">
            <v>0.39</v>
          </cell>
          <cell r="Q60">
            <v>0.41</v>
          </cell>
          <cell r="R60">
            <v>-1.9999999999999962E-2</v>
          </cell>
          <cell r="V60">
            <v>2862978.7680000002</v>
          </cell>
          <cell r="W60" t="str">
            <v>001:Enron-NA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3009798.1919999998</v>
          </cell>
          <cell r="AE60">
            <v>-146819.42399999965</v>
          </cell>
          <cell r="AF60">
            <v>0</v>
          </cell>
          <cell r="AG60">
            <v>0</v>
          </cell>
          <cell r="AH60">
            <v>-146819.42399999965</v>
          </cell>
          <cell r="AI60">
            <v>-293638.8479999993</v>
          </cell>
          <cell r="AJ60">
            <v>0</v>
          </cell>
          <cell r="AK60">
            <v>0</v>
          </cell>
          <cell r="AL60">
            <v>-293638.8479999993</v>
          </cell>
          <cell r="AM60">
            <v>-284462.6339999999</v>
          </cell>
          <cell r="AN60">
            <v>3156617.6159999999</v>
          </cell>
          <cell r="AP60">
            <v>0</v>
          </cell>
          <cell r="AQ60">
            <v>3156617.6159999999</v>
          </cell>
          <cell r="AR60">
            <v>1</v>
          </cell>
          <cell r="AS60">
            <v>2862978.7680000002</v>
          </cell>
          <cell r="AT60">
            <v>0.39</v>
          </cell>
          <cell r="AU60">
            <v>440458.27199999988</v>
          </cell>
          <cell r="AV60">
            <v>0</v>
          </cell>
          <cell r="AW60">
            <v>0</v>
          </cell>
          <cell r="AX60">
            <v>440458.27199999988</v>
          </cell>
          <cell r="AY60">
            <v>-293638.8479999993</v>
          </cell>
          <cell r="AZ60">
            <v>0</v>
          </cell>
          <cell r="BA60">
            <v>0</v>
          </cell>
          <cell r="BB60">
            <v>-293638.8479999993</v>
          </cell>
          <cell r="BC60">
            <v>0.39</v>
          </cell>
          <cell r="BD60">
            <v>0.41</v>
          </cell>
          <cell r="BE60">
            <v>587277.69599999953</v>
          </cell>
        </row>
        <row r="61">
          <cell r="A61" t="str">
            <v>Show</v>
          </cell>
          <cell r="B61" t="str">
            <v>US Public</v>
          </cell>
          <cell r="C61" t="str">
            <v>Upstream</v>
          </cell>
          <cell r="D61" t="str">
            <v>Dunn</v>
          </cell>
          <cell r="E61" t="str">
            <v>713-853-7752</v>
          </cell>
          <cell r="F61" t="str">
            <v>Titan Common</v>
          </cell>
          <cell r="G61" t="str">
            <v>TEXP</v>
          </cell>
          <cell r="H61" t="str">
            <v>Energy</v>
          </cell>
          <cell r="I61" t="str">
            <v>Public</v>
          </cell>
          <cell r="J61" t="str">
            <v>Common Equity</v>
          </cell>
          <cell r="K61">
            <v>2018756.4</v>
          </cell>
          <cell r="L61">
            <v>2018756.4</v>
          </cell>
          <cell r="M61">
            <v>0</v>
          </cell>
          <cell r="N61">
            <v>0.43</v>
          </cell>
          <cell r="O61">
            <v>1</v>
          </cell>
          <cell r="P61">
            <v>4.3125</v>
          </cell>
          <cell r="Q61">
            <v>4.4375</v>
          </cell>
          <cell r="R61">
            <v>-0.125</v>
          </cell>
          <cell r="V61">
            <v>8705886.9749999996</v>
          </cell>
          <cell r="W61" t="str">
            <v>001:Enron-NA</v>
          </cell>
          <cell r="X61">
            <v>6094120.8825000003</v>
          </cell>
          <cell r="Y61">
            <v>0</v>
          </cell>
          <cell r="Z61">
            <v>6094120.8825000003</v>
          </cell>
          <cell r="AA61">
            <v>2350589.48325</v>
          </cell>
          <cell r="AB61">
            <v>0</v>
          </cell>
          <cell r="AC61">
            <v>2350589.48325</v>
          </cell>
          <cell r="AD61">
            <v>8958231.5250000004</v>
          </cell>
          <cell r="AE61">
            <v>-252344.55000000075</v>
          </cell>
          <cell r="AF61">
            <v>0</v>
          </cell>
          <cell r="AG61">
            <v>0</v>
          </cell>
          <cell r="AH61">
            <v>-252344.55000000075</v>
          </cell>
          <cell r="AI61">
            <v>-2290547.0639999998</v>
          </cell>
          <cell r="AJ61">
            <v>0</v>
          </cell>
          <cell r="AK61">
            <v>0</v>
          </cell>
          <cell r="AL61">
            <v>-2290547.0639999998</v>
          </cell>
          <cell r="AM61">
            <v>1001643.7488834173</v>
          </cell>
          <cell r="AN61">
            <v>11086607.924999999</v>
          </cell>
          <cell r="AP61">
            <v>0</v>
          </cell>
          <cell r="AQ61">
            <v>11086607.924999999</v>
          </cell>
          <cell r="AR61">
            <v>1</v>
          </cell>
          <cell r="AS61">
            <v>8705886.9749999996</v>
          </cell>
          <cell r="AT61">
            <v>4.3125</v>
          </cell>
          <cell r="AU61">
            <v>130666.16099999915</v>
          </cell>
          <cell r="AV61">
            <v>0</v>
          </cell>
          <cell r="AW61">
            <v>0</v>
          </cell>
          <cell r="AX61">
            <v>130666.16099999915</v>
          </cell>
          <cell r="AY61">
            <v>-2290547.0639999998</v>
          </cell>
          <cell r="AZ61">
            <v>0</v>
          </cell>
          <cell r="BA61">
            <v>0</v>
          </cell>
          <cell r="BB61">
            <v>-2290547.0639999998</v>
          </cell>
          <cell r="BC61">
            <v>4.3125</v>
          </cell>
          <cell r="BD61">
            <v>4.4375</v>
          </cell>
          <cell r="BE61">
            <v>383010.71099999989</v>
          </cell>
        </row>
        <row r="62">
          <cell r="A62" t="str">
            <v>Show</v>
          </cell>
          <cell r="B62" t="str">
            <v>US Public</v>
          </cell>
          <cell r="C62" t="str">
            <v>Upstream</v>
          </cell>
          <cell r="D62" t="str">
            <v>Byargeon</v>
          </cell>
          <cell r="E62" t="str">
            <v>713-853-0650</v>
          </cell>
          <cell r="F62" t="str">
            <v>Tetonka Drilling Common</v>
          </cell>
          <cell r="G62" t="str">
            <v>TDI.TO</v>
          </cell>
          <cell r="H62" t="str">
            <v>Toronto Oil &amp; Gas Service</v>
          </cell>
          <cell r="I62" t="str">
            <v>Public</v>
          </cell>
          <cell r="J62" t="str">
            <v>Common Equity</v>
          </cell>
          <cell r="K62">
            <v>2048561</v>
          </cell>
          <cell r="L62">
            <v>2048561</v>
          </cell>
          <cell r="M62">
            <v>0</v>
          </cell>
          <cell r="N62">
            <v>0</v>
          </cell>
          <cell r="O62">
            <v>1</v>
          </cell>
          <cell r="P62">
            <v>1.7796030116358659</v>
          </cell>
          <cell r="Q62">
            <v>1.8867924528301887</v>
          </cell>
          <cell r="R62">
            <v>-0.10718944119432283</v>
          </cell>
          <cell r="V62">
            <v>3645625.3251197808</v>
          </cell>
          <cell r="W62" t="str">
            <v>001:Enron-NA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3865209.4339622641</v>
          </cell>
          <cell r="AE62">
            <v>-219584.10884248326</v>
          </cell>
          <cell r="AF62">
            <v>0</v>
          </cell>
          <cell r="AG62">
            <v>0</v>
          </cell>
          <cell r="AH62">
            <v>-219584.10884248326</v>
          </cell>
          <cell r="AI62">
            <v>-540928.48909087898</v>
          </cell>
          <cell r="AJ62">
            <v>0</v>
          </cell>
          <cell r="AK62">
            <v>0</v>
          </cell>
          <cell r="AL62">
            <v>-540928.48909087898</v>
          </cell>
          <cell r="AM62">
            <v>0</v>
          </cell>
          <cell r="AN62">
            <v>0</v>
          </cell>
          <cell r="AP62">
            <v>0</v>
          </cell>
          <cell r="AQ62">
            <v>0</v>
          </cell>
          <cell r="AR62">
            <v>1</v>
          </cell>
          <cell r="AS62">
            <v>3645625.3251197808</v>
          </cell>
          <cell r="AT62">
            <v>1.7796030116358659</v>
          </cell>
          <cell r="AU62">
            <v>-24956.270028616302</v>
          </cell>
          <cell r="AV62">
            <v>0</v>
          </cell>
          <cell r="AW62">
            <v>0</v>
          </cell>
          <cell r="AX62">
            <v>-24956.270028616302</v>
          </cell>
          <cell r="AY62">
            <v>-540928.48909087898</v>
          </cell>
          <cell r="AZ62">
            <v>0</v>
          </cell>
          <cell r="BA62">
            <v>0</v>
          </cell>
          <cell r="BB62">
            <v>-540928.48909087898</v>
          </cell>
          <cell r="BC62">
            <v>1.7796030116358659</v>
          </cell>
          <cell r="BD62">
            <v>1.8867924528301887</v>
          </cell>
          <cell r="BE62">
            <v>194627.83881386695</v>
          </cell>
        </row>
        <row r="63">
          <cell r="A63" t="str">
            <v>Show</v>
          </cell>
          <cell r="B63" t="str">
            <v>US Public</v>
          </cell>
          <cell r="C63" t="str">
            <v>Upstream</v>
          </cell>
          <cell r="D63" t="str">
            <v>Byargeon</v>
          </cell>
          <cell r="E63" t="str">
            <v>713-853-0650</v>
          </cell>
          <cell r="F63" t="str">
            <v>Hanover Compressor Common</v>
          </cell>
          <cell r="G63" t="str">
            <v>HC</v>
          </cell>
          <cell r="H63" t="str">
            <v>Energy</v>
          </cell>
          <cell r="I63" t="str">
            <v>Public</v>
          </cell>
          <cell r="J63" t="str">
            <v>Common Equity</v>
          </cell>
          <cell r="K63">
            <v>1657170</v>
          </cell>
          <cell r="L63">
            <v>1657170</v>
          </cell>
          <cell r="M63">
            <v>0</v>
          </cell>
          <cell r="N63">
            <v>0.62</v>
          </cell>
          <cell r="O63">
            <v>1</v>
          </cell>
          <cell r="P63">
            <v>51.25</v>
          </cell>
          <cell r="Q63">
            <v>52.5</v>
          </cell>
          <cell r="R63">
            <v>-1.25</v>
          </cell>
          <cell r="V63">
            <v>84929962.5</v>
          </cell>
          <cell r="W63" t="str">
            <v>001:Enron-NA</v>
          </cell>
          <cell r="X63">
            <v>112956850.125</v>
          </cell>
          <cell r="Y63">
            <v>0</v>
          </cell>
          <cell r="Z63">
            <v>112956850.125</v>
          </cell>
          <cell r="AA63">
            <v>60300273.375</v>
          </cell>
          <cell r="AB63">
            <v>0</v>
          </cell>
          <cell r="AC63">
            <v>60300273.375</v>
          </cell>
          <cell r="AD63">
            <v>87001425</v>
          </cell>
          <cell r="AE63">
            <v>-2071462.5</v>
          </cell>
          <cell r="AF63">
            <v>0</v>
          </cell>
          <cell r="AG63">
            <v>0</v>
          </cell>
          <cell r="AH63">
            <v>-2071462.5</v>
          </cell>
          <cell r="AI63">
            <v>22371795</v>
          </cell>
          <cell r="AJ63">
            <v>0</v>
          </cell>
          <cell r="AK63">
            <v>0</v>
          </cell>
          <cell r="AL63">
            <v>22371795</v>
          </cell>
          <cell r="AM63">
            <v>9839446.3269576766</v>
          </cell>
          <cell r="AN63">
            <v>62558167.5</v>
          </cell>
          <cell r="AP63">
            <v>0</v>
          </cell>
          <cell r="AQ63">
            <v>62558167.5</v>
          </cell>
          <cell r="AR63">
            <v>1</v>
          </cell>
          <cell r="AS63">
            <v>84929962.5</v>
          </cell>
          <cell r="AT63">
            <v>51.25</v>
          </cell>
          <cell r="AU63">
            <v>7146545.625</v>
          </cell>
          <cell r="AV63">
            <v>0</v>
          </cell>
          <cell r="AW63">
            <v>0</v>
          </cell>
          <cell r="AX63">
            <v>7146545.625</v>
          </cell>
          <cell r="AY63">
            <v>22371795</v>
          </cell>
          <cell r="AZ63">
            <v>0</v>
          </cell>
          <cell r="BA63">
            <v>0</v>
          </cell>
          <cell r="BB63">
            <v>22371795</v>
          </cell>
          <cell r="BC63">
            <v>51.25</v>
          </cell>
          <cell r="BD63">
            <v>52.5</v>
          </cell>
          <cell r="BE63">
            <v>9218008.125</v>
          </cell>
        </row>
        <row r="64">
          <cell r="A64" t="str">
            <v>Show</v>
          </cell>
          <cell r="B64" t="str">
            <v>US Public</v>
          </cell>
          <cell r="C64" t="str">
            <v>Investment Management</v>
          </cell>
          <cell r="D64" t="str">
            <v>Hopley</v>
          </cell>
          <cell r="E64" t="str">
            <v>713-853-3964</v>
          </cell>
          <cell r="F64" t="str">
            <v>Kafus Common</v>
          </cell>
          <cell r="G64" t="str">
            <v>KS</v>
          </cell>
          <cell r="H64" t="str">
            <v>Paper</v>
          </cell>
          <cell r="I64" t="str">
            <v>Public</v>
          </cell>
          <cell r="J64" t="str">
            <v>Common Equity</v>
          </cell>
          <cell r="K64">
            <v>4580000</v>
          </cell>
          <cell r="L64">
            <v>4580000</v>
          </cell>
          <cell r="M64">
            <v>0</v>
          </cell>
          <cell r="N64">
            <v>0</v>
          </cell>
          <cell r="O64">
            <v>1</v>
          </cell>
          <cell r="P64">
            <v>6.5</v>
          </cell>
          <cell r="Q64">
            <v>6.3125</v>
          </cell>
          <cell r="R64">
            <v>0.1875</v>
          </cell>
          <cell r="V64">
            <v>29770000</v>
          </cell>
          <cell r="W64" t="str">
            <v>001:Enron-NA</v>
          </cell>
          <cell r="X64">
            <v>12801100</v>
          </cell>
          <cell r="Y64">
            <v>0</v>
          </cell>
          <cell r="Z64">
            <v>12801100</v>
          </cell>
          <cell r="AA64">
            <v>12801100</v>
          </cell>
          <cell r="AB64">
            <v>0</v>
          </cell>
          <cell r="AC64">
            <v>12801100</v>
          </cell>
          <cell r="AD64">
            <v>28911250</v>
          </cell>
          <cell r="AE64">
            <v>858750</v>
          </cell>
          <cell r="AF64">
            <v>0</v>
          </cell>
          <cell r="AG64">
            <v>0</v>
          </cell>
          <cell r="AH64">
            <v>858750</v>
          </cell>
          <cell r="AI64">
            <v>-11163750</v>
          </cell>
          <cell r="AJ64">
            <v>0</v>
          </cell>
          <cell r="AK64">
            <v>0</v>
          </cell>
          <cell r="AL64">
            <v>-11163750</v>
          </cell>
          <cell r="AM64">
            <v>-1717500</v>
          </cell>
          <cell r="AN64">
            <v>40933750</v>
          </cell>
          <cell r="AP64">
            <v>0</v>
          </cell>
          <cell r="AQ64">
            <v>40933750</v>
          </cell>
          <cell r="AR64">
            <v>1</v>
          </cell>
          <cell r="AS64">
            <v>29770000</v>
          </cell>
          <cell r="AT64">
            <v>6.5</v>
          </cell>
          <cell r="AU64">
            <v>-1717500</v>
          </cell>
          <cell r="AV64">
            <v>0</v>
          </cell>
          <cell r="AW64">
            <v>0</v>
          </cell>
          <cell r="AX64">
            <v>-1717500</v>
          </cell>
          <cell r="AY64">
            <v>-11163750</v>
          </cell>
          <cell r="AZ64">
            <v>0</v>
          </cell>
          <cell r="BA64">
            <v>0</v>
          </cell>
          <cell r="BB64">
            <v>-11163750</v>
          </cell>
          <cell r="BC64">
            <v>6.5</v>
          </cell>
          <cell r="BD64">
            <v>6.3125</v>
          </cell>
          <cell r="BE64">
            <v>-2576250</v>
          </cell>
        </row>
        <row r="65">
          <cell r="A65" t="str">
            <v>Show</v>
          </cell>
          <cell r="B65" t="str">
            <v>US Public</v>
          </cell>
          <cell r="C65" t="str">
            <v>Investment Management</v>
          </cell>
          <cell r="D65" t="str">
            <v>Hopley</v>
          </cell>
          <cell r="E65" t="str">
            <v>713-853-3964</v>
          </cell>
          <cell r="F65" t="str">
            <v>Kafus Condor Common</v>
          </cell>
          <cell r="G65" t="str">
            <v>KS</v>
          </cell>
          <cell r="H65" t="str">
            <v>Paper</v>
          </cell>
          <cell r="I65" t="str">
            <v>Public</v>
          </cell>
          <cell r="J65" t="str">
            <v>Common Equity</v>
          </cell>
          <cell r="K65">
            <v>-1999999</v>
          </cell>
          <cell r="L65">
            <v>-1999999</v>
          </cell>
          <cell r="M65">
            <v>0</v>
          </cell>
          <cell r="N65">
            <v>0</v>
          </cell>
          <cell r="O65">
            <v>1</v>
          </cell>
          <cell r="P65">
            <v>6.5</v>
          </cell>
          <cell r="Q65">
            <v>6.3125</v>
          </cell>
          <cell r="R65">
            <v>0.1875</v>
          </cell>
          <cell r="V65">
            <v>-12999993.5</v>
          </cell>
          <cell r="W65" t="str">
            <v>001:Enron-NA</v>
          </cell>
          <cell r="X65">
            <v>-5589997.2050000001</v>
          </cell>
          <cell r="Y65">
            <v>0</v>
          </cell>
          <cell r="Z65">
            <v>-5589997.2050000001</v>
          </cell>
          <cell r="AA65">
            <v>-5589997.2050000001</v>
          </cell>
          <cell r="AB65">
            <v>0</v>
          </cell>
          <cell r="AC65">
            <v>-5589997.2050000001</v>
          </cell>
          <cell r="AD65">
            <v>-12624993.6875</v>
          </cell>
          <cell r="AE65">
            <v>-374999.8125</v>
          </cell>
          <cell r="AF65">
            <v>0</v>
          </cell>
          <cell r="AG65">
            <v>0</v>
          </cell>
          <cell r="AH65">
            <v>-374999.8125</v>
          </cell>
          <cell r="AI65">
            <v>4874997.5625</v>
          </cell>
          <cell r="AJ65">
            <v>0</v>
          </cell>
          <cell r="AK65">
            <v>0</v>
          </cell>
          <cell r="AL65">
            <v>4874997.5625</v>
          </cell>
          <cell r="AM65">
            <v>-2874998.5625</v>
          </cell>
          <cell r="AN65">
            <v>-17874991.0625</v>
          </cell>
          <cell r="AP65">
            <v>0</v>
          </cell>
          <cell r="AQ65">
            <v>-17874991.0625</v>
          </cell>
          <cell r="AR65">
            <v>1</v>
          </cell>
          <cell r="AS65">
            <v>-12999993.5</v>
          </cell>
          <cell r="AT65">
            <v>6.5</v>
          </cell>
          <cell r="AU65">
            <v>749999.625</v>
          </cell>
          <cell r="AV65">
            <v>0</v>
          </cell>
          <cell r="AW65">
            <v>0</v>
          </cell>
          <cell r="AX65">
            <v>749999.625</v>
          </cell>
          <cell r="AY65">
            <v>4874997.5625</v>
          </cell>
          <cell r="AZ65">
            <v>0</v>
          </cell>
          <cell r="BA65">
            <v>0</v>
          </cell>
          <cell r="BB65">
            <v>4874997.5625</v>
          </cell>
          <cell r="BC65">
            <v>6.5</v>
          </cell>
          <cell r="BD65">
            <v>6.3125</v>
          </cell>
          <cell r="BE65">
            <v>1124999.4375</v>
          </cell>
        </row>
        <row r="66">
          <cell r="A66" t="str">
            <v>Show</v>
          </cell>
          <cell r="B66" t="str">
            <v>US Public</v>
          </cell>
          <cell r="C66" t="str">
            <v>Investment Management</v>
          </cell>
          <cell r="D66" t="str">
            <v>Hopley</v>
          </cell>
          <cell r="E66" t="str">
            <v>713-853-3964</v>
          </cell>
          <cell r="F66" t="str">
            <v>Kafus Converts Common</v>
          </cell>
          <cell r="G66" t="str">
            <v>KS</v>
          </cell>
          <cell r="H66" t="str">
            <v>Paper</v>
          </cell>
          <cell r="I66" t="str">
            <v>Public</v>
          </cell>
          <cell r="J66" t="str">
            <v>Common Equity</v>
          </cell>
          <cell r="K66">
            <v>857143</v>
          </cell>
          <cell r="L66">
            <v>857143</v>
          </cell>
          <cell r="M66">
            <v>0</v>
          </cell>
          <cell r="N66">
            <v>0</v>
          </cell>
          <cell r="O66">
            <v>1</v>
          </cell>
          <cell r="P66">
            <v>6.5</v>
          </cell>
          <cell r="Q66">
            <v>6.3125</v>
          </cell>
          <cell r="R66">
            <v>0.1875</v>
          </cell>
          <cell r="V66">
            <v>5571429.5</v>
          </cell>
          <cell r="W66" t="str">
            <v>001:Enron-NA</v>
          </cell>
          <cell r="X66">
            <v>2395714.6850000001</v>
          </cell>
          <cell r="Y66">
            <v>0</v>
          </cell>
          <cell r="Z66">
            <v>2395714.6850000001</v>
          </cell>
          <cell r="AA66">
            <v>2395714.6850000001</v>
          </cell>
          <cell r="AB66">
            <v>0</v>
          </cell>
          <cell r="AC66">
            <v>2395714.6850000001</v>
          </cell>
          <cell r="AD66">
            <v>5410715.1875</v>
          </cell>
          <cell r="AE66">
            <v>160714.3125</v>
          </cell>
          <cell r="AF66">
            <v>0</v>
          </cell>
          <cell r="AG66">
            <v>0</v>
          </cell>
          <cell r="AH66">
            <v>160714.3125</v>
          </cell>
          <cell r="AI66">
            <v>-2089286.0625</v>
          </cell>
          <cell r="AJ66">
            <v>0</v>
          </cell>
          <cell r="AK66">
            <v>0</v>
          </cell>
          <cell r="AL66">
            <v>-2089286.0625</v>
          </cell>
          <cell r="AM66">
            <v>-321428.625</v>
          </cell>
          <cell r="AN66">
            <v>7660715.5625</v>
          </cell>
          <cell r="AP66">
            <v>0</v>
          </cell>
          <cell r="AQ66">
            <v>7660715.5625</v>
          </cell>
          <cell r="AR66">
            <v>1</v>
          </cell>
          <cell r="AS66">
            <v>5571429.5</v>
          </cell>
          <cell r="AT66">
            <v>6.5</v>
          </cell>
          <cell r="AU66">
            <v>-321428.625</v>
          </cell>
          <cell r="AV66">
            <v>0</v>
          </cell>
          <cell r="AW66">
            <v>0</v>
          </cell>
          <cell r="AX66">
            <v>-321428.625</v>
          </cell>
          <cell r="AY66">
            <v>-2089286.0625</v>
          </cell>
          <cell r="AZ66">
            <v>0</v>
          </cell>
          <cell r="BA66">
            <v>0</v>
          </cell>
          <cell r="BB66">
            <v>-2089286.0625</v>
          </cell>
          <cell r="BC66">
            <v>6.5</v>
          </cell>
          <cell r="BD66">
            <v>6.3125</v>
          </cell>
          <cell r="BE66">
            <v>-482142.9375</v>
          </cell>
        </row>
        <row r="67">
          <cell r="A67" t="str">
            <v>Show</v>
          </cell>
          <cell r="B67" t="str">
            <v>US Public</v>
          </cell>
          <cell r="C67" t="str">
            <v>Investment Management</v>
          </cell>
          <cell r="D67" t="str">
            <v>Hopley</v>
          </cell>
          <cell r="E67" t="str">
            <v>713-853-3964</v>
          </cell>
          <cell r="F67" t="str">
            <v>Kafus Clawback (Digital Option)</v>
          </cell>
          <cell r="G67" t="str">
            <v>KS</v>
          </cell>
          <cell r="H67" t="str">
            <v>Paper</v>
          </cell>
          <cell r="I67" t="str">
            <v>Public</v>
          </cell>
          <cell r="J67" t="str">
            <v>Common Equity</v>
          </cell>
          <cell r="K67">
            <v>1</v>
          </cell>
          <cell r="L67">
            <v>1</v>
          </cell>
          <cell r="M67">
            <v>0</v>
          </cell>
          <cell r="N67">
            <v>0</v>
          </cell>
          <cell r="O67">
            <v>1</v>
          </cell>
          <cell r="P67">
            <v>376167</v>
          </cell>
          <cell r="Q67">
            <v>459471</v>
          </cell>
          <cell r="R67">
            <v>-83304</v>
          </cell>
          <cell r="V67">
            <v>-3905178.4972621105</v>
          </cell>
          <cell r="W67" t="str">
            <v>001:Enron-NA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-3502363.2616005186</v>
          </cell>
          <cell r="AE67">
            <v>0</v>
          </cell>
          <cell r="AF67">
            <v>0</v>
          </cell>
          <cell r="AG67">
            <v>-402815.23566159187</v>
          </cell>
          <cell r="AH67">
            <v>-402815.23566159187</v>
          </cell>
          <cell r="AI67">
            <v>0</v>
          </cell>
          <cell r="AJ67">
            <v>0</v>
          </cell>
          <cell r="AK67">
            <v>3807836.1156955562</v>
          </cell>
          <cell r="AL67">
            <v>3807836.1156955562</v>
          </cell>
          <cell r="AM67">
            <v>-98417.237668097485</v>
          </cell>
          <cell r="AN67">
            <v>-7713014.6129576666</v>
          </cell>
          <cell r="AP67">
            <v>0</v>
          </cell>
          <cell r="AQ67">
            <v>-7713014.6129576666</v>
          </cell>
          <cell r="AR67">
            <v>1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150227.64367253328</v>
          </cell>
          <cell r="AX67">
            <v>150227.64367253328</v>
          </cell>
          <cell r="AY67">
            <v>0</v>
          </cell>
          <cell r="AZ67">
            <v>0</v>
          </cell>
          <cell r="BA67">
            <v>7549646.3573127622</v>
          </cell>
          <cell r="BB67">
            <v>7549646.3573127622</v>
          </cell>
          <cell r="BC67" t="str">
            <v xml:space="preserve"> </v>
          </cell>
          <cell r="BD67" t="str">
            <v xml:space="preserve"> </v>
          </cell>
          <cell r="BE67">
            <v>0</v>
          </cell>
        </row>
        <row r="68">
          <cell r="A68" t="str">
            <v>Show</v>
          </cell>
          <cell r="B68" t="str">
            <v>US Private</v>
          </cell>
          <cell r="C68" t="str">
            <v>Restructured Assets</v>
          </cell>
          <cell r="D68" t="str">
            <v>Hopley</v>
          </cell>
          <cell r="E68" t="str">
            <v>713-853-3964</v>
          </cell>
          <cell r="F68" t="str">
            <v>CGAS Commodity</v>
          </cell>
          <cell r="G68" t="str">
            <v xml:space="preserve"> </v>
          </cell>
          <cell r="H68" t="str">
            <v>Energy</v>
          </cell>
          <cell r="I68" t="str">
            <v xml:space="preserve">Private </v>
          </cell>
          <cell r="J68" t="str">
            <v>Common Equity</v>
          </cell>
          <cell r="K68">
            <v>1</v>
          </cell>
          <cell r="L68">
            <v>1</v>
          </cell>
          <cell r="M68">
            <v>0</v>
          </cell>
          <cell r="N68">
            <v>0</v>
          </cell>
          <cell r="O68">
            <v>1</v>
          </cell>
          <cell r="P68">
            <v>43984</v>
          </cell>
          <cell r="Q68">
            <v>-37520</v>
          </cell>
          <cell r="R68">
            <v>81504</v>
          </cell>
          <cell r="V68">
            <v>43984</v>
          </cell>
          <cell r="W68" t="str">
            <v>001:Enron-NA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-37520</v>
          </cell>
          <cell r="AE68">
            <v>81504</v>
          </cell>
          <cell r="AF68">
            <v>-81504</v>
          </cell>
          <cell r="AG68">
            <v>0</v>
          </cell>
          <cell r="AH68">
            <v>0</v>
          </cell>
          <cell r="AI68">
            <v>655711</v>
          </cell>
          <cell r="AJ68">
            <v>-655711</v>
          </cell>
          <cell r="AK68">
            <v>0</v>
          </cell>
          <cell r="AL68">
            <v>0</v>
          </cell>
          <cell r="AM68">
            <v>0</v>
          </cell>
          <cell r="AN68">
            <v>43179</v>
          </cell>
          <cell r="AP68">
            <v>0</v>
          </cell>
          <cell r="AQ68">
            <v>43179</v>
          </cell>
          <cell r="AR68">
            <v>1</v>
          </cell>
          <cell r="AS68">
            <v>9.9999999999999995E-8</v>
          </cell>
          <cell r="AT68">
            <v>43984</v>
          </cell>
          <cell r="AU68">
            <v>43984</v>
          </cell>
          <cell r="AV68">
            <v>-43984</v>
          </cell>
          <cell r="AW68">
            <v>0</v>
          </cell>
          <cell r="AX68">
            <v>0</v>
          </cell>
          <cell r="AY68">
            <v>655711</v>
          </cell>
          <cell r="AZ68">
            <v>-655711</v>
          </cell>
          <cell r="BA68">
            <v>0</v>
          </cell>
          <cell r="BB68">
            <v>0</v>
          </cell>
          <cell r="BC68" t="str">
            <v xml:space="preserve"> </v>
          </cell>
          <cell r="BD68" t="str">
            <v xml:space="preserve"> </v>
          </cell>
          <cell r="BE68">
            <v>-37520</v>
          </cell>
        </row>
        <row r="69">
          <cell r="A69" t="str">
            <v>Show</v>
          </cell>
          <cell r="B69" t="str">
            <v>US Private</v>
          </cell>
          <cell r="C69" t="str">
            <v>Restructured Assets</v>
          </cell>
          <cell r="D69" t="str">
            <v>Hopley</v>
          </cell>
          <cell r="E69" t="str">
            <v>713-853-3964</v>
          </cell>
          <cell r="F69" t="str">
            <v>CGAS RA</v>
          </cell>
          <cell r="G69" t="str">
            <v xml:space="preserve"> </v>
          </cell>
          <cell r="H69" t="str">
            <v>Energy</v>
          </cell>
          <cell r="I69" t="str">
            <v xml:space="preserve">Private </v>
          </cell>
          <cell r="J69" t="str">
            <v>Common Equity</v>
          </cell>
          <cell r="K69">
            <v>3300000</v>
          </cell>
          <cell r="L69">
            <v>3300000</v>
          </cell>
          <cell r="M69">
            <v>0</v>
          </cell>
          <cell r="N69">
            <v>0</v>
          </cell>
          <cell r="O69">
            <v>1</v>
          </cell>
          <cell r="P69">
            <v>4.8837390909090912</v>
          </cell>
          <cell r="Q69">
            <v>4.8837390909090912</v>
          </cell>
          <cell r="R69">
            <v>0</v>
          </cell>
          <cell r="V69">
            <v>16116339</v>
          </cell>
          <cell r="W69" t="str">
            <v>001:Enron-NA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16116339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16116339</v>
          </cell>
          <cell r="AP69">
            <v>0</v>
          </cell>
          <cell r="AQ69">
            <v>16116339</v>
          </cell>
          <cell r="AR69">
            <v>1</v>
          </cell>
          <cell r="AS69">
            <v>16116339.000000002</v>
          </cell>
          <cell r="AT69">
            <v>4.8837390909090912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B69">
            <v>0</v>
          </cell>
          <cell r="BC69" t="str">
            <v xml:space="preserve"> </v>
          </cell>
          <cell r="BD69" t="str">
            <v xml:space="preserve"> </v>
          </cell>
          <cell r="BE69">
            <v>0</v>
          </cell>
        </row>
        <row r="70">
          <cell r="A70" t="str">
            <v>Show</v>
          </cell>
          <cell r="B70" t="str">
            <v>US Private</v>
          </cell>
          <cell r="C70" t="str">
            <v>Upstream</v>
          </cell>
          <cell r="D70" t="str">
            <v>Byargeon</v>
          </cell>
          <cell r="E70" t="str">
            <v>713-853-0650</v>
          </cell>
          <cell r="F70" t="str">
            <v>H&amp;R Drilling</v>
          </cell>
          <cell r="G70" t="str">
            <v xml:space="preserve"> </v>
          </cell>
          <cell r="H70" t="str">
            <v>Toronto Oil &amp; Gas Service</v>
          </cell>
          <cell r="I70" t="str">
            <v xml:space="preserve">Private </v>
          </cell>
          <cell r="J70" t="str">
            <v>Common Equity</v>
          </cell>
          <cell r="K70">
            <v>1250000</v>
          </cell>
          <cell r="L70">
            <v>1250000</v>
          </cell>
          <cell r="M70">
            <v>0</v>
          </cell>
          <cell r="N70">
            <v>1</v>
          </cell>
          <cell r="O70">
            <v>1</v>
          </cell>
          <cell r="P70">
            <v>0</v>
          </cell>
          <cell r="Q70">
            <v>0</v>
          </cell>
          <cell r="R70">
            <v>0</v>
          </cell>
          <cell r="V70">
            <v>0</v>
          </cell>
          <cell r="W70" t="str">
            <v>001:Enron-NA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-84.185789338313043</v>
          </cell>
          <cell r="AJ70">
            <v>84.185789338080212</v>
          </cell>
          <cell r="AK70">
            <v>0</v>
          </cell>
          <cell r="AL70">
            <v>-2.3283064365386963E-10</v>
          </cell>
          <cell r="AM70">
            <v>2.1027464214284919E-9</v>
          </cell>
          <cell r="AN70">
            <v>4186638</v>
          </cell>
          <cell r="AP70">
            <v>0</v>
          </cell>
          <cell r="AQ70">
            <v>4186638</v>
          </cell>
          <cell r="AR70">
            <v>1</v>
          </cell>
          <cell r="AS70">
            <v>0</v>
          </cell>
          <cell r="AT70">
            <v>0</v>
          </cell>
          <cell r="AU70">
            <v>0</v>
          </cell>
          <cell r="AV70">
            <v>0</v>
          </cell>
          <cell r="AW70">
            <v>0</v>
          </cell>
          <cell r="AX70">
            <v>0</v>
          </cell>
          <cell r="AY70">
            <v>-84.185789338313043</v>
          </cell>
          <cell r="AZ70">
            <v>84.185789338080212</v>
          </cell>
          <cell r="BA70">
            <v>0</v>
          </cell>
          <cell r="BB70">
            <v>-2.3283064365386963E-10</v>
          </cell>
          <cell r="BC70" t="str">
            <v xml:space="preserve"> </v>
          </cell>
          <cell r="BD70" t="str">
            <v xml:space="preserve"> </v>
          </cell>
          <cell r="BE70">
            <v>0</v>
          </cell>
        </row>
        <row r="71">
          <cell r="A71" t="str">
            <v>Show</v>
          </cell>
          <cell r="B71" t="str">
            <v>US Private</v>
          </cell>
          <cell r="C71" t="str">
            <v>Restructured Assets</v>
          </cell>
          <cell r="D71" t="str">
            <v>Hopley</v>
          </cell>
          <cell r="E71" t="str">
            <v>713-853-3964</v>
          </cell>
          <cell r="F71" t="str">
            <v>Hogan RA</v>
          </cell>
          <cell r="G71" t="str">
            <v xml:space="preserve"> </v>
          </cell>
          <cell r="H71" t="str">
            <v>Energy</v>
          </cell>
          <cell r="I71" t="str">
            <v xml:space="preserve">Private </v>
          </cell>
          <cell r="J71" t="str">
            <v>Common Equity</v>
          </cell>
          <cell r="K71">
            <v>1635</v>
          </cell>
          <cell r="L71">
            <v>1635</v>
          </cell>
          <cell r="M71">
            <v>0</v>
          </cell>
          <cell r="N71">
            <v>0</v>
          </cell>
          <cell r="O71">
            <v>1</v>
          </cell>
          <cell r="P71">
            <v>0</v>
          </cell>
          <cell r="Q71">
            <v>0</v>
          </cell>
          <cell r="R71">
            <v>0</v>
          </cell>
          <cell r="V71">
            <v>0</v>
          </cell>
          <cell r="W71" t="str">
            <v>001:Enron-NA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P71">
            <v>0</v>
          </cell>
          <cell r="AQ71">
            <v>0</v>
          </cell>
          <cell r="AR71">
            <v>1</v>
          </cell>
          <cell r="AS71">
            <v>0</v>
          </cell>
          <cell r="AT71">
            <v>0</v>
          </cell>
          <cell r="AU71">
            <v>0</v>
          </cell>
          <cell r="AV71">
            <v>0</v>
          </cell>
          <cell r="AW71">
            <v>0</v>
          </cell>
          <cell r="AX71">
            <v>0</v>
          </cell>
          <cell r="AY71">
            <v>0</v>
          </cell>
          <cell r="AZ71">
            <v>0</v>
          </cell>
          <cell r="BA71">
            <v>0</v>
          </cell>
          <cell r="BB71">
            <v>0</v>
          </cell>
          <cell r="BC71" t="str">
            <v xml:space="preserve"> </v>
          </cell>
          <cell r="BD71" t="str">
            <v xml:space="preserve"> </v>
          </cell>
          <cell r="BE71">
            <v>0</v>
          </cell>
        </row>
        <row r="72">
          <cell r="A72" t="str">
            <v>Show</v>
          </cell>
          <cell r="B72" t="str">
            <v>US Private</v>
          </cell>
          <cell r="C72" t="str">
            <v>Restructured Assets</v>
          </cell>
          <cell r="D72" t="str">
            <v>Hopley</v>
          </cell>
          <cell r="E72" t="str">
            <v>713-853-3964</v>
          </cell>
          <cell r="F72" t="str">
            <v>Lyco Common RA</v>
          </cell>
          <cell r="G72" t="str">
            <v xml:space="preserve"> </v>
          </cell>
          <cell r="H72" t="str">
            <v>Energy</v>
          </cell>
          <cell r="I72" t="str">
            <v xml:space="preserve">Private </v>
          </cell>
          <cell r="J72" t="str">
            <v>Common Equity</v>
          </cell>
          <cell r="K72">
            <v>99999.599999999991</v>
          </cell>
          <cell r="L72">
            <v>99999.6</v>
          </cell>
          <cell r="M72">
            <v>0</v>
          </cell>
          <cell r="N72">
            <v>0</v>
          </cell>
          <cell r="O72">
            <v>1</v>
          </cell>
          <cell r="P72">
            <v>0</v>
          </cell>
          <cell r="Q72">
            <v>0</v>
          </cell>
          <cell r="R72">
            <v>0</v>
          </cell>
          <cell r="V72">
            <v>0</v>
          </cell>
          <cell r="W72" t="str">
            <v>001:Enron-NA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P72">
            <v>0</v>
          </cell>
          <cell r="AQ72">
            <v>0</v>
          </cell>
          <cell r="AR72">
            <v>1</v>
          </cell>
          <cell r="AS72">
            <v>0</v>
          </cell>
          <cell r="AT72">
            <v>0</v>
          </cell>
          <cell r="AU72">
            <v>0</v>
          </cell>
          <cell r="AV72">
            <v>0</v>
          </cell>
          <cell r="AW72">
            <v>0</v>
          </cell>
          <cell r="AX72">
            <v>0</v>
          </cell>
          <cell r="AY72">
            <v>0</v>
          </cell>
          <cell r="AZ72">
            <v>0</v>
          </cell>
          <cell r="BA72">
            <v>0</v>
          </cell>
          <cell r="BB72">
            <v>0</v>
          </cell>
          <cell r="BC72" t="str">
            <v xml:space="preserve"> </v>
          </cell>
          <cell r="BD72" t="str">
            <v xml:space="preserve"> </v>
          </cell>
          <cell r="BE72">
            <v>0</v>
          </cell>
        </row>
        <row r="73">
          <cell r="A73" t="str">
            <v>Show</v>
          </cell>
          <cell r="B73" t="str">
            <v>US Private</v>
          </cell>
          <cell r="C73" t="str">
            <v>Upstream</v>
          </cell>
          <cell r="D73" t="str">
            <v>Dunn</v>
          </cell>
          <cell r="E73" t="str">
            <v>713-853-7752</v>
          </cell>
          <cell r="F73" t="str">
            <v>Mariner Commodity</v>
          </cell>
          <cell r="G73" t="str">
            <v xml:space="preserve"> </v>
          </cell>
          <cell r="H73" t="str">
            <v>Energy</v>
          </cell>
          <cell r="I73" t="str">
            <v xml:space="preserve">Private </v>
          </cell>
          <cell r="J73" t="str">
            <v>Common Equity</v>
          </cell>
          <cell r="K73">
            <v>1</v>
          </cell>
          <cell r="L73">
            <v>1</v>
          </cell>
          <cell r="M73">
            <v>0</v>
          </cell>
          <cell r="N73">
            <v>0</v>
          </cell>
          <cell r="O73">
            <v>1</v>
          </cell>
          <cell r="P73">
            <v>430524</v>
          </cell>
          <cell r="Q73">
            <v>-496551</v>
          </cell>
          <cell r="R73">
            <v>927075</v>
          </cell>
          <cell r="V73">
            <v>430524</v>
          </cell>
          <cell r="W73" t="str">
            <v>001:Enron-NA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-496551</v>
          </cell>
          <cell r="AE73">
            <v>927075</v>
          </cell>
          <cell r="AF73">
            <v>-927075</v>
          </cell>
          <cell r="AG73">
            <v>0</v>
          </cell>
          <cell r="AH73">
            <v>0</v>
          </cell>
          <cell r="AI73">
            <v>7568733</v>
          </cell>
          <cell r="AJ73">
            <v>-7568733</v>
          </cell>
          <cell r="AK73">
            <v>0</v>
          </cell>
          <cell r="AL73">
            <v>0</v>
          </cell>
          <cell r="AM73">
            <v>0</v>
          </cell>
          <cell r="AN73">
            <v>615412</v>
          </cell>
          <cell r="AP73">
            <v>0</v>
          </cell>
          <cell r="AQ73">
            <v>615412</v>
          </cell>
          <cell r="AR73">
            <v>1</v>
          </cell>
          <cell r="AS73">
            <v>9.9999999999999995E-8</v>
          </cell>
          <cell r="AT73">
            <v>430524</v>
          </cell>
          <cell r="AU73">
            <v>430524</v>
          </cell>
          <cell r="AV73">
            <v>-430524</v>
          </cell>
          <cell r="AW73">
            <v>0</v>
          </cell>
          <cell r="AX73">
            <v>0</v>
          </cell>
          <cell r="AY73">
            <v>7568733</v>
          </cell>
          <cell r="AZ73">
            <v>-7568733</v>
          </cell>
          <cell r="BA73">
            <v>0</v>
          </cell>
          <cell r="BB73">
            <v>0</v>
          </cell>
          <cell r="BC73" t="str">
            <v xml:space="preserve"> </v>
          </cell>
          <cell r="BD73" t="str">
            <v xml:space="preserve"> </v>
          </cell>
          <cell r="BE73">
            <v>-496551</v>
          </cell>
        </row>
        <row r="74">
          <cell r="A74" t="str">
            <v>Show</v>
          </cell>
          <cell r="B74" t="str">
            <v>US Private</v>
          </cell>
          <cell r="C74" t="str">
            <v>Upstream</v>
          </cell>
          <cell r="D74" t="str">
            <v>Dunn</v>
          </cell>
          <cell r="E74" t="str">
            <v>713-853-7752</v>
          </cell>
          <cell r="F74" t="str">
            <v>Mariner</v>
          </cell>
          <cell r="G74" t="str">
            <v xml:space="preserve"> </v>
          </cell>
          <cell r="H74" t="str">
            <v>Energy</v>
          </cell>
          <cell r="I74" t="str">
            <v xml:space="preserve">Private </v>
          </cell>
          <cell r="J74" t="str">
            <v>Common Equity</v>
          </cell>
          <cell r="K74">
            <v>570000</v>
          </cell>
          <cell r="L74">
            <v>570000</v>
          </cell>
          <cell r="M74">
            <v>0</v>
          </cell>
          <cell r="N74">
            <v>0.3</v>
          </cell>
          <cell r="O74">
            <v>1</v>
          </cell>
          <cell r="P74">
            <v>268.9484210526316</v>
          </cell>
          <cell r="Q74">
            <v>268.9484210526316</v>
          </cell>
          <cell r="R74">
            <v>0</v>
          </cell>
          <cell r="V74">
            <v>153300600</v>
          </cell>
          <cell r="W74" t="str">
            <v>001:Enron-NA</v>
          </cell>
          <cell r="X74">
            <v>45990180</v>
          </cell>
          <cell r="Y74">
            <v>0</v>
          </cell>
          <cell r="Z74">
            <v>45990180</v>
          </cell>
          <cell r="AA74">
            <v>0</v>
          </cell>
          <cell r="AB74">
            <v>0</v>
          </cell>
          <cell r="AC74">
            <v>0</v>
          </cell>
          <cell r="AD74">
            <v>153300600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  <cell r="AM74">
            <v>-1.3649291363826421E-8</v>
          </cell>
          <cell r="AN74">
            <v>153300600</v>
          </cell>
          <cell r="AP74">
            <v>0</v>
          </cell>
          <cell r="AQ74">
            <v>153300600</v>
          </cell>
          <cell r="AR74">
            <v>1</v>
          </cell>
          <cell r="AS74">
            <v>153300600</v>
          </cell>
          <cell r="AT74">
            <v>268.9484210526316</v>
          </cell>
          <cell r="AU74">
            <v>0</v>
          </cell>
          <cell r="AV74">
            <v>0</v>
          </cell>
          <cell r="AW74">
            <v>0</v>
          </cell>
          <cell r="AX74">
            <v>0</v>
          </cell>
          <cell r="AY74">
            <v>0</v>
          </cell>
          <cell r="AZ74">
            <v>0</v>
          </cell>
          <cell r="BA74">
            <v>0</v>
          </cell>
          <cell r="BB74">
            <v>0</v>
          </cell>
          <cell r="BC74" t="str">
            <v xml:space="preserve"> </v>
          </cell>
          <cell r="BD74" t="str">
            <v xml:space="preserve"> </v>
          </cell>
          <cell r="BE74">
            <v>0</v>
          </cell>
        </row>
        <row r="75">
          <cell r="A75" t="str">
            <v>Hide</v>
          </cell>
          <cell r="B75" t="str">
            <v>EBS Public</v>
          </cell>
          <cell r="C75" t="str">
            <v>EBS</v>
          </cell>
          <cell r="D75" t="str">
            <v>Garland</v>
          </cell>
          <cell r="E75" t="str">
            <v>713-853-7301</v>
          </cell>
          <cell r="F75" t="str">
            <v>Sycamore Common EBS</v>
          </cell>
          <cell r="G75" t="str">
            <v>SCMR</v>
          </cell>
          <cell r="H75" t="str">
            <v>Telecom</v>
          </cell>
          <cell r="I75" t="str">
            <v>Public</v>
          </cell>
          <cell r="J75" t="str">
            <v>Common Equity</v>
          </cell>
          <cell r="K75">
            <v>47250</v>
          </cell>
          <cell r="L75">
            <v>47250</v>
          </cell>
          <cell r="M75">
            <v>0</v>
          </cell>
          <cell r="N75">
            <v>0.03</v>
          </cell>
          <cell r="O75">
            <v>1</v>
          </cell>
          <cell r="P75">
            <v>150.265625</v>
          </cell>
          <cell r="Q75">
            <v>170</v>
          </cell>
          <cell r="R75">
            <v>-19.734375</v>
          </cell>
          <cell r="V75">
            <v>7100050.78125</v>
          </cell>
          <cell r="W75" t="str">
            <v>011:Enron Broadband Svcs.</v>
          </cell>
          <cell r="X75">
            <v>2982021.328125</v>
          </cell>
          <cell r="Y75">
            <v>0</v>
          </cell>
          <cell r="Z75">
            <v>2982021.328125</v>
          </cell>
          <cell r="AA75">
            <v>2769019.8046875</v>
          </cell>
          <cell r="AB75">
            <v>0</v>
          </cell>
          <cell r="AC75">
            <v>2769019.8046875</v>
          </cell>
          <cell r="AD75">
            <v>8032500</v>
          </cell>
          <cell r="AE75">
            <v>-932449.21875</v>
          </cell>
          <cell r="AF75">
            <v>0</v>
          </cell>
          <cell r="AG75">
            <v>-308.6015625</v>
          </cell>
          <cell r="AH75">
            <v>-932757.8203125</v>
          </cell>
          <cell r="AI75">
            <v>2482363.4812500002</v>
          </cell>
          <cell r="AJ75">
            <v>0</v>
          </cell>
          <cell r="AK75">
            <v>-13948.52258500001</v>
          </cell>
          <cell r="AL75">
            <v>2468414.9586649993</v>
          </cell>
          <cell r="AM75">
            <v>10108343.200000001</v>
          </cell>
          <cell r="AN75">
            <v>11245312.5</v>
          </cell>
          <cell r="AP75">
            <v>0</v>
          </cell>
          <cell r="AQ75">
            <v>11245312.5</v>
          </cell>
          <cell r="AR75">
            <v>1</v>
          </cell>
          <cell r="AS75">
            <v>7100050.78125</v>
          </cell>
          <cell r="AT75">
            <v>150.265625</v>
          </cell>
          <cell r="AU75">
            <v>107050.78125</v>
          </cell>
          <cell r="AV75">
            <v>0</v>
          </cell>
          <cell r="AW75">
            <v>-1337.2734375</v>
          </cell>
          <cell r="AX75">
            <v>105713.5078125</v>
          </cell>
          <cell r="AY75">
            <v>2482363.4812500002</v>
          </cell>
          <cell r="AZ75">
            <v>0</v>
          </cell>
          <cell r="BA75">
            <v>-13948.52258500001</v>
          </cell>
          <cell r="BB75">
            <v>2468414.9586649993</v>
          </cell>
          <cell r="BC75">
            <v>150.265625</v>
          </cell>
          <cell r="BD75">
            <v>170</v>
          </cell>
          <cell r="BE75">
            <v>1039500</v>
          </cell>
        </row>
        <row r="76">
          <cell r="A76" t="str">
            <v>Show</v>
          </cell>
          <cell r="B76" t="str">
            <v>US Public</v>
          </cell>
          <cell r="C76" t="str">
            <v>Upstream</v>
          </cell>
          <cell r="D76" t="str">
            <v>Eubank</v>
          </cell>
          <cell r="E76" t="str">
            <v>713-853-6579</v>
          </cell>
          <cell r="F76" t="str">
            <v>Quicksilver Common</v>
          </cell>
          <cell r="G76" t="str">
            <v>KWK</v>
          </cell>
          <cell r="H76" t="str">
            <v>Energy</v>
          </cell>
          <cell r="I76" t="str">
            <v>Public</v>
          </cell>
          <cell r="J76" t="str">
            <v>Common Equity</v>
          </cell>
          <cell r="K76">
            <v>804243</v>
          </cell>
          <cell r="L76">
            <v>804243</v>
          </cell>
          <cell r="M76">
            <v>0</v>
          </cell>
          <cell r="N76">
            <v>0.03</v>
          </cell>
          <cell r="O76">
            <v>1</v>
          </cell>
          <cell r="P76">
            <v>5</v>
          </cell>
          <cell r="Q76">
            <v>4.6875</v>
          </cell>
          <cell r="R76">
            <v>0.3125</v>
          </cell>
          <cell r="V76">
            <v>4021215</v>
          </cell>
          <cell r="W76" t="str">
            <v>001:Enron-NA</v>
          </cell>
          <cell r="X76">
            <v>1688910.3</v>
          </cell>
          <cell r="Y76">
            <v>0</v>
          </cell>
          <cell r="Z76">
            <v>1688910.3</v>
          </cell>
          <cell r="AA76">
            <v>1568273.85</v>
          </cell>
          <cell r="AB76">
            <v>0</v>
          </cell>
          <cell r="AC76">
            <v>1568273.85</v>
          </cell>
          <cell r="AD76">
            <v>3769889.0625</v>
          </cell>
          <cell r="AE76">
            <v>251325.9375</v>
          </cell>
          <cell r="AF76">
            <v>0</v>
          </cell>
          <cell r="AG76">
            <v>0</v>
          </cell>
          <cell r="AH76">
            <v>251325.9375</v>
          </cell>
          <cell r="AI76">
            <v>502651.875</v>
          </cell>
          <cell r="AJ76">
            <v>0</v>
          </cell>
          <cell r="AK76">
            <v>0</v>
          </cell>
          <cell r="AL76">
            <v>502651.875</v>
          </cell>
          <cell r="AM76">
            <v>-1809546.7526801042</v>
          </cell>
          <cell r="AN76">
            <v>3518563.125</v>
          </cell>
          <cell r="AP76">
            <v>0</v>
          </cell>
          <cell r="AQ76">
            <v>3518563.125</v>
          </cell>
          <cell r="AR76">
            <v>1</v>
          </cell>
          <cell r="AS76">
            <v>4021215</v>
          </cell>
          <cell r="AT76">
            <v>5</v>
          </cell>
          <cell r="AU76">
            <v>904773.375</v>
          </cell>
          <cell r="AV76">
            <v>0</v>
          </cell>
          <cell r="AW76">
            <v>0</v>
          </cell>
          <cell r="AX76">
            <v>904773.375</v>
          </cell>
          <cell r="AY76">
            <v>502651.875</v>
          </cell>
          <cell r="AZ76">
            <v>0</v>
          </cell>
          <cell r="BA76">
            <v>0</v>
          </cell>
          <cell r="BB76">
            <v>502651.875</v>
          </cell>
          <cell r="BC76">
            <v>5</v>
          </cell>
          <cell r="BD76">
            <v>4.6875</v>
          </cell>
          <cell r="BE76">
            <v>653447.4375</v>
          </cell>
        </row>
        <row r="77">
          <cell r="A77" t="str">
            <v>Show</v>
          </cell>
          <cell r="B77" t="str">
            <v>US Private</v>
          </cell>
          <cell r="C77" t="str">
            <v>Paper</v>
          </cell>
          <cell r="D77" t="str">
            <v>Ondarza</v>
          </cell>
          <cell r="E77" t="str">
            <v>713-853-6058</v>
          </cell>
          <cell r="F77" t="str">
            <v>Papier Masson Paper</v>
          </cell>
          <cell r="G77" t="str">
            <v xml:space="preserve"> </v>
          </cell>
          <cell r="H77" t="str">
            <v>Paper</v>
          </cell>
          <cell r="I77" t="str">
            <v xml:space="preserve">Private </v>
          </cell>
          <cell r="J77" t="str">
            <v>Common Equity</v>
          </cell>
          <cell r="K77">
            <v>1</v>
          </cell>
          <cell r="L77">
            <v>1</v>
          </cell>
          <cell r="M77">
            <v>0</v>
          </cell>
          <cell r="N77">
            <v>0.17</v>
          </cell>
          <cell r="O77">
            <v>1</v>
          </cell>
          <cell r="P77">
            <v>13701024.851157041</v>
          </cell>
          <cell r="Q77">
            <v>13667876.122983066</v>
          </cell>
          <cell r="R77">
            <v>33148.728173974901</v>
          </cell>
          <cell r="V77">
            <v>13701024.851157041</v>
          </cell>
          <cell r="W77" t="str">
            <v>001:Enron-NA</v>
          </cell>
          <cell r="X77">
            <v>2329174.2246966972</v>
          </cell>
          <cell r="Y77">
            <v>-1464205.9813031165</v>
          </cell>
          <cell r="Z77">
            <v>864968.24339358066</v>
          </cell>
          <cell r="AA77">
            <v>0</v>
          </cell>
          <cell r="AB77">
            <v>0</v>
          </cell>
          <cell r="AC77">
            <v>0</v>
          </cell>
          <cell r="AD77">
            <v>13667876.122983066</v>
          </cell>
          <cell r="AE77">
            <v>33148.728173974901</v>
          </cell>
          <cell r="AF77">
            <v>-33148.728173974137</v>
          </cell>
          <cell r="AG77">
            <v>0</v>
          </cell>
          <cell r="AH77">
            <v>7.6397554948925972E-10</v>
          </cell>
          <cell r="AI77">
            <v>-109265.14884295873</v>
          </cell>
          <cell r="AJ77">
            <v>109265.14884296356</v>
          </cell>
          <cell r="AK77">
            <v>0</v>
          </cell>
          <cell r="AL77">
            <v>4.8032688937382773E-9</v>
          </cell>
          <cell r="AM77">
            <v>-25523.999999996318</v>
          </cell>
          <cell r="AN77">
            <v>14263023</v>
          </cell>
          <cell r="AP77">
            <v>0</v>
          </cell>
          <cell r="AQ77">
            <v>14263023</v>
          </cell>
          <cell r="AR77">
            <v>1</v>
          </cell>
          <cell r="AS77">
            <v>13701024.851157041</v>
          </cell>
          <cell r="AT77">
            <v>13701024.851157041</v>
          </cell>
          <cell r="AU77">
            <v>-50271.74522289075</v>
          </cell>
          <cell r="AV77">
            <v>50271.745222892692</v>
          </cell>
          <cell r="AW77">
            <v>0</v>
          </cell>
          <cell r="AX77">
            <v>1.9472281564958394E-9</v>
          </cell>
          <cell r="AY77">
            <v>-109265.14884295873</v>
          </cell>
          <cell r="AZ77">
            <v>109265.14884296356</v>
          </cell>
          <cell r="BA77">
            <v>0</v>
          </cell>
          <cell r="BB77">
            <v>4.8032688937382773E-9</v>
          </cell>
          <cell r="BC77" t="str">
            <v xml:space="preserve"> </v>
          </cell>
          <cell r="BD77" t="str">
            <v xml:space="preserve"> </v>
          </cell>
          <cell r="BE77">
            <v>-83420.473396865651</v>
          </cell>
        </row>
        <row r="78">
          <cell r="A78" t="str">
            <v>Show</v>
          </cell>
          <cell r="B78" t="str">
            <v>US Private</v>
          </cell>
          <cell r="C78" t="str">
            <v>Principal Investing</v>
          </cell>
          <cell r="D78" t="str">
            <v>Horn</v>
          </cell>
          <cell r="E78" t="str">
            <v>713-853-4250</v>
          </cell>
          <cell r="F78" t="str">
            <v>Active Power</v>
          </cell>
          <cell r="G78" t="str">
            <v xml:space="preserve"> </v>
          </cell>
          <cell r="H78" t="str">
            <v>Venture Capital</v>
          </cell>
          <cell r="I78" t="str">
            <v xml:space="preserve">Private </v>
          </cell>
          <cell r="J78" t="str">
            <v>Common Equity</v>
          </cell>
          <cell r="K78">
            <v>1</v>
          </cell>
          <cell r="L78">
            <v>1</v>
          </cell>
          <cell r="M78">
            <v>0</v>
          </cell>
          <cell r="N78">
            <v>0</v>
          </cell>
          <cell r="O78">
            <v>1</v>
          </cell>
          <cell r="P78">
            <v>5000000</v>
          </cell>
          <cell r="Q78">
            <v>5000000</v>
          </cell>
          <cell r="R78">
            <v>0</v>
          </cell>
          <cell r="V78">
            <v>5000000</v>
          </cell>
          <cell r="W78" t="str">
            <v>001:Enron-NA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5000000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  <cell r="AK78">
            <v>0</v>
          </cell>
          <cell r="AL78">
            <v>0</v>
          </cell>
          <cell r="AM78">
            <v>0</v>
          </cell>
          <cell r="AN78">
            <v>5000000</v>
          </cell>
          <cell r="AP78">
            <v>0</v>
          </cell>
          <cell r="AQ78">
            <v>5000000</v>
          </cell>
          <cell r="AR78">
            <v>1</v>
          </cell>
          <cell r="AS78">
            <v>5000000</v>
          </cell>
          <cell r="AT78">
            <v>5000000</v>
          </cell>
          <cell r="AU78">
            <v>0</v>
          </cell>
          <cell r="AV78">
            <v>0</v>
          </cell>
          <cell r="AW78">
            <v>0</v>
          </cell>
          <cell r="AX78">
            <v>0</v>
          </cell>
          <cell r="AY78">
            <v>0</v>
          </cell>
          <cell r="AZ78">
            <v>0</v>
          </cell>
          <cell r="BA78">
            <v>0</v>
          </cell>
          <cell r="BB78">
            <v>0</v>
          </cell>
          <cell r="BC78" t="str">
            <v xml:space="preserve"> </v>
          </cell>
          <cell r="BD78" t="str">
            <v xml:space="preserve"> </v>
          </cell>
          <cell r="BE78">
            <v>0</v>
          </cell>
        </row>
        <row r="79">
          <cell r="A79" t="str">
            <v>Show</v>
          </cell>
          <cell r="B79" t="str">
            <v>US Private</v>
          </cell>
          <cell r="C79" t="str">
            <v>Principal Investing</v>
          </cell>
          <cell r="D79" t="str">
            <v>Horn</v>
          </cell>
          <cell r="E79" t="str">
            <v>713-853-4250</v>
          </cell>
          <cell r="F79" t="str">
            <v>ChemConnect</v>
          </cell>
          <cell r="G79" t="str">
            <v xml:space="preserve"> </v>
          </cell>
          <cell r="H79" t="str">
            <v>Venture Capital</v>
          </cell>
          <cell r="I79" t="str">
            <v xml:space="preserve">Private </v>
          </cell>
          <cell r="J79" t="str">
            <v>Common Equity</v>
          </cell>
          <cell r="K79">
            <v>1</v>
          </cell>
          <cell r="L79">
            <v>1</v>
          </cell>
          <cell r="M79">
            <v>0</v>
          </cell>
          <cell r="N79">
            <v>0</v>
          </cell>
          <cell r="O79">
            <v>1</v>
          </cell>
          <cell r="P79">
            <v>2000002.5</v>
          </cell>
          <cell r="Q79">
            <v>2000002.5</v>
          </cell>
          <cell r="R79">
            <v>0</v>
          </cell>
          <cell r="V79">
            <v>2000002.5</v>
          </cell>
          <cell r="W79" t="str">
            <v>001:Enron-NA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2000002.5</v>
          </cell>
          <cell r="AE79">
            <v>0</v>
          </cell>
          <cell r="AF79">
            <v>0</v>
          </cell>
          <cell r="AG79">
            <v>0</v>
          </cell>
          <cell r="AH79">
            <v>0</v>
          </cell>
          <cell r="AI79">
            <v>0</v>
          </cell>
          <cell r="AJ79">
            <v>0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P79">
            <v>0</v>
          </cell>
          <cell r="AQ79">
            <v>0</v>
          </cell>
          <cell r="AR79">
            <v>1</v>
          </cell>
          <cell r="AS79">
            <v>2000002.5</v>
          </cell>
          <cell r="AT79">
            <v>2000002.5</v>
          </cell>
          <cell r="AU79">
            <v>0</v>
          </cell>
          <cell r="AV79">
            <v>0</v>
          </cell>
          <cell r="AW79">
            <v>0</v>
          </cell>
          <cell r="AX79">
            <v>0</v>
          </cell>
          <cell r="AY79">
            <v>0</v>
          </cell>
          <cell r="AZ79">
            <v>0</v>
          </cell>
          <cell r="BA79">
            <v>0</v>
          </cell>
          <cell r="BB79">
            <v>0</v>
          </cell>
          <cell r="BC79" t="str">
            <v xml:space="preserve"> </v>
          </cell>
          <cell r="BD79" t="str">
            <v xml:space="preserve"> </v>
          </cell>
          <cell r="BE79">
            <v>0</v>
          </cell>
        </row>
        <row r="80">
          <cell r="A80" t="str">
            <v>Show</v>
          </cell>
          <cell r="B80" t="str">
            <v>US Private</v>
          </cell>
          <cell r="C80" t="str">
            <v>Principal Investing</v>
          </cell>
          <cell r="D80" t="str">
            <v>Horn</v>
          </cell>
          <cell r="E80" t="str">
            <v>713-853-4250</v>
          </cell>
          <cell r="F80" t="str">
            <v>Encorp</v>
          </cell>
          <cell r="G80" t="str">
            <v xml:space="preserve"> </v>
          </cell>
          <cell r="H80" t="str">
            <v>Venture Capital</v>
          </cell>
          <cell r="I80" t="str">
            <v xml:space="preserve">Private </v>
          </cell>
          <cell r="J80" t="str">
            <v>Common Equity</v>
          </cell>
          <cell r="K80">
            <v>1</v>
          </cell>
          <cell r="L80">
            <v>1</v>
          </cell>
          <cell r="M80">
            <v>0</v>
          </cell>
          <cell r="N80">
            <v>0</v>
          </cell>
          <cell r="O80">
            <v>1</v>
          </cell>
          <cell r="P80">
            <v>3000000</v>
          </cell>
          <cell r="Q80">
            <v>3000000</v>
          </cell>
          <cell r="R80">
            <v>0</v>
          </cell>
          <cell r="V80">
            <v>3000000</v>
          </cell>
          <cell r="W80" t="str">
            <v>001:Enron-NA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  <cell r="AD80">
            <v>3000000</v>
          </cell>
          <cell r="AE80">
            <v>0</v>
          </cell>
          <cell r="AF80">
            <v>0</v>
          </cell>
          <cell r="AG80">
            <v>0</v>
          </cell>
          <cell r="AH80">
            <v>0</v>
          </cell>
          <cell r="AI80">
            <v>0</v>
          </cell>
          <cell r="AJ80">
            <v>0</v>
          </cell>
          <cell r="AK80">
            <v>0</v>
          </cell>
          <cell r="AL80">
            <v>0</v>
          </cell>
          <cell r="AM80">
            <v>0</v>
          </cell>
          <cell r="AN80">
            <v>0</v>
          </cell>
          <cell r="AP80">
            <v>0</v>
          </cell>
          <cell r="AQ80">
            <v>0</v>
          </cell>
          <cell r="AR80">
            <v>1</v>
          </cell>
          <cell r="AS80">
            <v>3000000</v>
          </cell>
          <cell r="AT80">
            <v>3000000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 t="str">
            <v xml:space="preserve"> </v>
          </cell>
          <cell r="BD80" t="str">
            <v xml:space="preserve"> </v>
          </cell>
          <cell r="BE80">
            <v>0</v>
          </cell>
        </row>
        <row r="81">
          <cell r="A81" t="str">
            <v>Show</v>
          </cell>
          <cell r="B81" t="str">
            <v>US Private</v>
          </cell>
          <cell r="C81" t="str">
            <v>Principal Investing</v>
          </cell>
          <cell r="D81" t="str">
            <v>Horn</v>
          </cell>
          <cell r="E81" t="str">
            <v>713-853-4250</v>
          </cell>
          <cell r="F81" t="str">
            <v>Impresse</v>
          </cell>
          <cell r="G81" t="str">
            <v xml:space="preserve"> </v>
          </cell>
          <cell r="H81" t="str">
            <v>Venture Capital</v>
          </cell>
          <cell r="I81" t="str">
            <v xml:space="preserve">Private </v>
          </cell>
          <cell r="J81" t="str">
            <v>Common Equity</v>
          </cell>
          <cell r="K81">
            <v>1</v>
          </cell>
          <cell r="L81">
            <v>1</v>
          </cell>
          <cell r="M81">
            <v>0</v>
          </cell>
          <cell r="N81">
            <v>0</v>
          </cell>
          <cell r="O81">
            <v>1</v>
          </cell>
          <cell r="P81">
            <v>1999993.8</v>
          </cell>
          <cell r="Q81">
            <v>1999993.8</v>
          </cell>
          <cell r="R81">
            <v>0</v>
          </cell>
          <cell r="V81">
            <v>1999993.8</v>
          </cell>
          <cell r="W81" t="str">
            <v>001:Enron-NA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1999993.8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I81">
            <v>0</v>
          </cell>
          <cell r="AJ81">
            <v>0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P81">
            <v>0</v>
          </cell>
          <cell r="AQ81">
            <v>0</v>
          </cell>
          <cell r="AR81">
            <v>1</v>
          </cell>
          <cell r="AS81">
            <v>1999993.8</v>
          </cell>
          <cell r="AT81">
            <v>1999993.8</v>
          </cell>
          <cell r="AU81">
            <v>0</v>
          </cell>
          <cell r="AV81">
            <v>0</v>
          </cell>
          <cell r="AW81">
            <v>0</v>
          </cell>
          <cell r="AX81">
            <v>0</v>
          </cell>
          <cell r="AY81">
            <v>0</v>
          </cell>
          <cell r="AZ81">
            <v>0</v>
          </cell>
          <cell r="BA81">
            <v>0</v>
          </cell>
          <cell r="BB81">
            <v>0</v>
          </cell>
          <cell r="BC81" t="str">
            <v xml:space="preserve"> </v>
          </cell>
          <cell r="BD81" t="str">
            <v xml:space="preserve"> </v>
          </cell>
          <cell r="BE81">
            <v>0</v>
          </cell>
        </row>
        <row r="82">
          <cell r="A82" t="str">
            <v>Show</v>
          </cell>
          <cell r="B82" t="str">
            <v>US Private</v>
          </cell>
          <cell r="C82" t="str">
            <v>Investment Management</v>
          </cell>
          <cell r="D82" t="str">
            <v>Hopley</v>
          </cell>
          <cell r="E82" t="str">
            <v>713-853-3964</v>
          </cell>
          <cell r="F82" t="str">
            <v>Terradyne</v>
          </cell>
          <cell r="G82" t="str">
            <v xml:space="preserve"> </v>
          </cell>
          <cell r="H82" t="str">
            <v>Venture Capital</v>
          </cell>
          <cell r="I82" t="str">
            <v xml:space="preserve">Private </v>
          </cell>
          <cell r="J82" t="str">
            <v>Common Equity</v>
          </cell>
          <cell r="K82">
            <v>795.75699999999995</v>
          </cell>
          <cell r="L82">
            <v>795.75699999999995</v>
          </cell>
          <cell r="M82">
            <v>0</v>
          </cell>
          <cell r="N82">
            <v>0</v>
          </cell>
          <cell r="O82">
            <v>1</v>
          </cell>
          <cell r="P82">
            <v>1000.3053696040374</v>
          </cell>
          <cell r="Q82">
            <v>1000.3053696040374</v>
          </cell>
          <cell r="R82">
            <v>0</v>
          </cell>
          <cell r="V82">
            <v>796000</v>
          </cell>
          <cell r="W82" t="str">
            <v>001:Enron-NA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796000</v>
          </cell>
          <cell r="AE82">
            <v>0</v>
          </cell>
          <cell r="AF82">
            <v>0</v>
          </cell>
          <cell r="AG82">
            <v>0</v>
          </cell>
          <cell r="AH82">
            <v>0</v>
          </cell>
          <cell r="AI82">
            <v>0</v>
          </cell>
          <cell r="AJ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796000</v>
          </cell>
          <cell r="AP82">
            <v>0</v>
          </cell>
          <cell r="AQ82">
            <v>796000</v>
          </cell>
          <cell r="AR82">
            <v>1</v>
          </cell>
          <cell r="AS82">
            <v>796000</v>
          </cell>
          <cell r="AT82">
            <v>1000.3053696040374</v>
          </cell>
          <cell r="AU82">
            <v>0</v>
          </cell>
          <cell r="AV82">
            <v>0</v>
          </cell>
          <cell r="AW82">
            <v>0</v>
          </cell>
          <cell r="AX82">
            <v>0</v>
          </cell>
          <cell r="AY82">
            <v>0</v>
          </cell>
          <cell r="AZ82">
            <v>0</v>
          </cell>
          <cell r="BA82">
            <v>0</v>
          </cell>
          <cell r="BB82">
            <v>0</v>
          </cell>
          <cell r="BC82" t="str">
            <v xml:space="preserve"> </v>
          </cell>
          <cell r="BD82" t="str">
            <v xml:space="preserve"> </v>
          </cell>
          <cell r="BE82">
            <v>0</v>
          </cell>
        </row>
        <row r="83">
          <cell r="A83" t="str">
            <v>Show</v>
          </cell>
          <cell r="B83" t="str">
            <v>US Private</v>
          </cell>
          <cell r="C83" t="str">
            <v>Generation East</v>
          </cell>
          <cell r="D83" t="str">
            <v>Duran</v>
          </cell>
          <cell r="E83" t="str">
            <v>713-853-7364</v>
          </cell>
          <cell r="F83" t="str">
            <v>East Coast Power Common</v>
          </cell>
          <cell r="G83" t="str">
            <v xml:space="preserve"> </v>
          </cell>
          <cell r="H83" t="str">
            <v>Generation</v>
          </cell>
          <cell r="I83" t="str">
            <v xml:space="preserve">Private </v>
          </cell>
          <cell r="J83" t="str">
            <v>Common Equity</v>
          </cell>
          <cell r="K83">
            <v>1</v>
          </cell>
          <cell r="L83">
            <v>1</v>
          </cell>
          <cell r="M83">
            <v>0</v>
          </cell>
          <cell r="N83">
            <v>0</v>
          </cell>
          <cell r="O83">
            <v>1</v>
          </cell>
          <cell r="P83">
            <v>87708500</v>
          </cell>
          <cell r="Q83">
            <v>87708500</v>
          </cell>
          <cell r="R83">
            <v>0</v>
          </cell>
          <cell r="V83">
            <v>87708500</v>
          </cell>
          <cell r="W83" t="str">
            <v>001:Enron-NA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87708500</v>
          </cell>
          <cell r="AE83">
            <v>0</v>
          </cell>
          <cell r="AF83">
            <v>0</v>
          </cell>
          <cell r="AG83">
            <v>0</v>
          </cell>
          <cell r="AH83">
            <v>0</v>
          </cell>
          <cell r="AI83">
            <v>0</v>
          </cell>
          <cell r="AJ83">
            <v>0</v>
          </cell>
          <cell r="AK83">
            <v>0</v>
          </cell>
          <cell r="AL83">
            <v>0</v>
          </cell>
          <cell r="AM83">
            <v>1000030</v>
          </cell>
          <cell r="AN83">
            <v>87708500</v>
          </cell>
          <cell r="AP83">
            <v>0</v>
          </cell>
          <cell r="AQ83">
            <v>87708500</v>
          </cell>
          <cell r="AR83">
            <v>1</v>
          </cell>
          <cell r="AS83">
            <v>87708500</v>
          </cell>
          <cell r="AT83">
            <v>87708500</v>
          </cell>
          <cell r="AU83">
            <v>0</v>
          </cell>
          <cell r="AV83">
            <v>0</v>
          </cell>
          <cell r="AW83">
            <v>0</v>
          </cell>
          <cell r="AX83">
            <v>0</v>
          </cell>
          <cell r="AY83">
            <v>0</v>
          </cell>
          <cell r="AZ83">
            <v>0</v>
          </cell>
          <cell r="BA83">
            <v>0</v>
          </cell>
          <cell r="BB83">
            <v>0</v>
          </cell>
          <cell r="BC83" t="str">
            <v xml:space="preserve"> </v>
          </cell>
          <cell r="BD83" t="str">
            <v xml:space="preserve"> </v>
          </cell>
          <cell r="BE83">
            <v>0</v>
          </cell>
        </row>
        <row r="84">
          <cell r="A84" t="str">
            <v>Show</v>
          </cell>
          <cell r="B84" t="str">
            <v>US Private</v>
          </cell>
          <cell r="C84" t="str">
            <v>Generation East</v>
          </cell>
          <cell r="D84" t="str">
            <v>Duran</v>
          </cell>
          <cell r="E84" t="str">
            <v>713-853-7364</v>
          </cell>
          <cell r="F84" t="str">
            <v xml:space="preserve">East Coast Power Pref </v>
          </cell>
          <cell r="G84" t="str">
            <v xml:space="preserve"> </v>
          </cell>
          <cell r="H84" t="str">
            <v>Generation</v>
          </cell>
          <cell r="I84" t="str">
            <v xml:space="preserve">Private </v>
          </cell>
          <cell r="J84" t="str">
            <v>Common Equity</v>
          </cell>
          <cell r="K84">
            <v>1</v>
          </cell>
          <cell r="L84">
            <v>1</v>
          </cell>
          <cell r="M84">
            <v>0</v>
          </cell>
          <cell r="N84">
            <v>0</v>
          </cell>
          <cell r="O84">
            <v>1</v>
          </cell>
          <cell r="P84">
            <v>0</v>
          </cell>
          <cell r="Q84">
            <v>0</v>
          </cell>
          <cell r="R84">
            <v>0</v>
          </cell>
          <cell r="V84">
            <v>0</v>
          </cell>
          <cell r="W84" t="str">
            <v>001:Enron-NA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I84">
            <v>0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P84">
            <v>0</v>
          </cell>
          <cell r="AQ84">
            <v>0</v>
          </cell>
          <cell r="AR84">
            <v>1</v>
          </cell>
          <cell r="AS84">
            <v>0</v>
          </cell>
          <cell r="AT84">
            <v>0</v>
          </cell>
          <cell r="AU84">
            <v>0</v>
          </cell>
          <cell r="AV84">
            <v>0</v>
          </cell>
          <cell r="AW84">
            <v>0</v>
          </cell>
          <cell r="AX84">
            <v>0</v>
          </cell>
          <cell r="AY84">
            <v>0</v>
          </cell>
          <cell r="AZ84">
            <v>0</v>
          </cell>
          <cell r="BA84">
            <v>0</v>
          </cell>
          <cell r="BB84">
            <v>0</v>
          </cell>
          <cell r="BC84" t="str">
            <v xml:space="preserve"> </v>
          </cell>
          <cell r="BD84" t="str">
            <v xml:space="preserve"> </v>
          </cell>
          <cell r="BE84">
            <v>0</v>
          </cell>
        </row>
        <row r="85">
          <cell r="A85" t="str">
            <v>Show</v>
          </cell>
          <cell r="B85" t="str">
            <v>US Private</v>
          </cell>
          <cell r="C85" t="str">
            <v>Restructured Assets</v>
          </cell>
          <cell r="D85" t="str">
            <v>Hopley</v>
          </cell>
          <cell r="E85" t="str">
            <v>713-853-3964</v>
          </cell>
          <cell r="F85" t="str">
            <v>WB Oil &amp; Gas RA</v>
          </cell>
          <cell r="G85" t="str">
            <v xml:space="preserve"> </v>
          </cell>
          <cell r="H85" t="str">
            <v>Venture Capital</v>
          </cell>
          <cell r="I85" t="str">
            <v xml:space="preserve">Private </v>
          </cell>
          <cell r="J85" t="str">
            <v>Common Equity</v>
          </cell>
          <cell r="K85">
            <v>1000</v>
          </cell>
          <cell r="L85">
            <v>1000</v>
          </cell>
          <cell r="M85">
            <v>0</v>
          </cell>
          <cell r="N85">
            <v>0</v>
          </cell>
          <cell r="O85">
            <v>1</v>
          </cell>
          <cell r="P85">
            <v>1360</v>
          </cell>
          <cell r="Q85">
            <v>1360</v>
          </cell>
          <cell r="R85">
            <v>0</v>
          </cell>
          <cell r="V85">
            <v>1360000</v>
          </cell>
          <cell r="W85" t="str">
            <v>001:Enron-NA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1360000</v>
          </cell>
          <cell r="AE85">
            <v>0</v>
          </cell>
          <cell r="AF85">
            <v>0</v>
          </cell>
          <cell r="AG85">
            <v>0</v>
          </cell>
          <cell r="AH85">
            <v>0</v>
          </cell>
          <cell r="AI85">
            <v>0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  <cell r="AN85">
            <v>1360000</v>
          </cell>
          <cell r="AP85">
            <v>0</v>
          </cell>
          <cell r="AQ85">
            <v>1360000</v>
          </cell>
          <cell r="AR85">
            <v>1</v>
          </cell>
          <cell r="AS85">
            <v>1360000</v>
          </cell>
          <cell r="AT85">
            <v>1360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 t="str">
            <v xml:space="preserve"> </v>
          </cell>
          <cell r="BD85" t="str">
            <v xml:space="preserve"> </v>
          </cell>
          <cell r="BE85">
            <v>0</v>
          </cell>
        </row>
        <row r="86">
          <cell r="A86" t="str">
            <v>Show</v>
          </cell>
          <cell r="B86" t="str">
            <v>US Private</v>
          </cell>
          <cell r="C86" t="str">
            <v>Investment Management</v>
          </cell>
          <cell r="D86" t="str">
            <v>Hopley</v>
          </cell>
          <cell r="E86" t="str">
            <v>713-853-3964</v>
          </cell>
          <cell r="F86" t="str">
            <v xml:space="preserve">Neutralysis </v>
          </cell>
          <cell r="G86" t="str">
            <v xml:space="preserve"> </v>
          </cell>
          <cell r="H86" t="str">
            <v>Venture Capital</v>
          </cell>
          <cell r="I86" t="str">
            <v xml:space="preserve">Private </v>
          </cell>
          <cell r="J86" t="str">
            <v>Common Equity</v>
          </cell>
          <cell r="K86">
            <v>1000</v>
          </cell>
          <cell r="L86">
            <v>1000</v>
          </cell>
          <cell r="M86">
            <v>0</v>
          </cell>
          <cell r="N86">
            <v>0</v>
          </cell>
          <cell r="O86">
            <v>1</v>
          </cell>
          <cell r="P86">
            <v>0</v>
          </cell>
          <cell r="Q86">
            <v>0</v>
          </cell>
          <cell r="R86">
            <v>0</v>
          </cell>
          <cell r="V86">
            <v>0</v>
          </cell>
          <cell r="W86" t="str">
            <v>001:Enron-NA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  <cell r="AD86">
            <v>0</v>
          </cell>
          <cell r="AE86">
            <v>0</v>
          </cell>
          <cell r="AF86">
            <v>0</v>
          </cell>
          <cell r="AG86">
            <v>0</v>
          </cell>
          <cell r="AH86">
            <v>0</v>
          </cell>
          <cell r="AI86">
            <v>0</v>
          </cell>
          <cell r="AJ86">
            <v>0</v>
          </cell>
          <cell r="AK86">
            <v>0</v>
          </cell>
          <cell r="AL86">
            <v>0</v>
          </cell>
          <cell r="AM86">
            <v>0</v>
          </cell>
          <cell r="AN86">
            <v>0</v>
          </cell>
          <cell r="AP86">
            <v>0</v>
          </cell>
          <cell r="AQ86">
            <v>0</v>
          </cell>
          <cell r="AR86">
            <v>1</v>
          </cell>
          <cell r="AS86">
            <v>0</v>
          </cell>
          <cell r="AT86">
            <v>0</v>
          </cell>
          <cell r="AU86">
            <v>0</v>
          </cell>
          <cell r="AV86">
            <v>0</v>
          </cell>
          <cell r="AW86">
            <v>0</v>
          </cell>
          <cell r="AX86">
            <v>0</v>
          </cell>
          <cell r="AY86">
            <v>0</v>
          </cell>
          <cell r="AZ86">
            <v>0</v>
          </cell>
          <cell r="BA86">
            <v>0</v>
          </cell>
          <cell r="BB86">
            <v>0</v>
          </cell>
          <cell r="BC86" t="str">
            <v xml:space="preserve"> </v>
          </cell>
          <cell r="BD86" t="str">
            <v xml:space="preserve"> </v>
          </cell>
          <cell r="BE86">
            <v>0</v>
          </cell>
        </row>
        <row r="87">
          <cell r="A87" t="str">
            <v>Show</v>
          </cell>
          <cell r="B87" t="str">
            <v>US Private</v>
          </cell>
          <cell r="C87" t="str">
            <v>Investment Management</v>
          </cell>
          <cell r="D87" t="str">
            <v>Hopley</v>
          </cell>
          <cell r="E87" t="str">
            <v>713-853-3964</v>
          </cell>
          <cell r="F87" t="str">
            <v>Masada Oxynol</v>
          </cell>
          <cell r="G87" t="str">
            <v xml:space="preserve"> </v>
          </cell>
          <cell r="H87" t="str">
            <v>Venture Capital</v>
          </cell>
          <cell r="I87" t="str">
            <v xml:space="preserve">Private </v>
          </cell>
          <cell r="J87" t="str">
            <v>Common Equity</v>
          </cell>
          <cell r="K87">
            <v>1000</v>
          </cell>
          <cell r="L87">
            <v>1000</v>
          </cell>
          <cell r="M87">
            <v>0</v>
          </cell>
          <cell r="N87">
            <v>0</v>
          </cell>
          <cell r="O87">
            <v>1</v>
          </cell>
          <cell r="P87">
            <v>4788</v>
          </cell>
          <cell r="Q87">
            <v>4788</v>
          </cell>
          <cell r="R87">
            <v>0</v>
          </cell>
          <cell r="V87">
            <v>4788000</v>
          </cell>
          <cell r="W87" t="str">
            <v>001:Enron-NA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  <cell r="AD87">
            <v>4788000</v>
          </cell>
          <cell r="AE87">
            <v>0</v>
          </cell>
          <cell r="AF87">
            <v>0</v>
          </cell>
          <cell r="AG87">
            <v>0</v>
          </cell>
          <cell r="AH87">
            <v>0</v>
          </cell>
          <cell r="AI87">
            <v>0</v>
          </cell>
          <cell r="AJ87">
            <v>0</v>
          </cell>
          <cell r="AK87">
            <v>0</v>
          </cell>
          <cell r="AL87">
            <v>0</v>
          </cell>
          <cell r="AM87">
            <v>0</v>
          </cell>
          <cell r="AN87">
            <v>4788000</v>
          </cell>
          <cell r="AP87">
            <v>0</v>
          </cell>
          <cell r="AQ87">
            <v>4788000</v>
          </cell>
          <cell r="AR87">
            <v>1</v>
          </cell>
          <cell r="AS87">
            <v>4788000</v>
          </cell>
          <cell r="AT87">
            <v>4788</v>
          </cell>
          <cell r="AU87">
            <v>0</v>
          </cell>
          <cell r="AV87">
            <v>0</v>
          </cell>
          <cell r="AW87">
            <v>0</v>
          </cell>
          <cell r="AX87">
            <v>0</v>
          </cell>
          <cell r="AY87">
            <v>0</v>
          </cell>
          <cell r="AZ87">
            <v>0</v>
          </cell>
          <cell r="BA87">
            <v>0</v>
          </cell>
          <cell r="BB87">
            <v>0</v>
          </cell>
          <cell r="BC87" t="str">
            <v xml:space="preserve"> </v>
          </cell>
          <cell r="BD87" t="str">
            <v xml:space="preserve"> </v>
          </cell>
          <cell r="BE87">
            <v>0</v>
          </cell>
        </row>
        <row r="88">
          <cell r="A88" t="str">
            <v>Show</v>
          </cell>
          <cell r="B88" t="str">
            <v>US Private</v>
          </cell>
          <cell r="C88" t="str">
            <v>Investment Management</v>
          </cell>
          <cell r="D88" t="str">
            <v>Hopley</v>
          </cell>
          <cell r="E88" t="str">
            <v>713-853-3964</v>
          </cell>
          <cell r="F88" t="str">
            <v>Heartland Steel Common</v>
          </cell>
          <cell r="G88" t="str">
            <v xml:space="preserve"> </v>
          </cell>
          <cell r="H88" t="str">
            <v>Steel</v>
          </cell>
          <cell r="I88" t="str">
            <v xml:space="preserve">Private </v>
          </cell>
          <cell r="J88" t="str">
            <v>Common Equity</v>
          </cell>
          <cell r="K88">
            <v>172031</v>
          </cell>
          <cell r="L88">
            <v>172031</v>
          </cell>
          <cell r="M88">
            <v>0</v>
          </cell>
          <cell r="N88">
            <v>0.5</v>
          </cell>
          <cell r="O88">
            <v>1</v>
          </cell>
          <cell r="P88">
            <v>280.33900866704255</v>
          </cell>
          <cell r="Q88">
            <v>280.33900866704255</v>
          </cell>
          <cell r="R88">
            <v>0</v>
          </cell>
          <cell r="V88">
            <v>48227000</v>
          </cell>
          <cell r="W88" t="str">
            <v>001:Enron-NA</v>
          </cell>
          <cell r="X88">
            <v>24113500</v>
          </cell>
          <cell r="Y88">
            <v>0</v>
          </cell>
          <cell r="Z88">
            <v>24113500</v>
          </cell>
          <cell r="AA88">
            <v>0</v>
          </cell>
          <cell r="AB88">
            <v>0</v>
          </cell>
          <cell r="AC88">
            <v>0</v>
          </cell>
          <cell r="AD88">
            <v>48227000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K88">
            <v>2337</v>
          </cell>
          <cell r="AL88">
            <v>2337</v>
          </cell>
          <cell r="AM88">
            <v>0</v>
          </cell>
          <cell r="AN88">
            <v>48227000</v>
          </cell>
          <cell r="AP88">
            <v>0</v>
          </cell>
          <cell r="AQ88">
            <v>48227000</v>
          </cell>
          <cell r="AR88">
            <v>1</v>
          </cell>
          <cell r="AS88">
            <v>48227000</v>
          </cell>
          <cell r="AT88">
            <v>280.33900866704255</v>
          </cell>
          <cell r="AU88">
            <v>0</v>
          </cell>
          <cell r="AV88">
            <v>0</v>
          </cell>
          <cell r="AW88">
            <v>2337</v>
          </cell>
          <cell r="AX88">
            <v>2337</v>
          </cell>
          <cell r="AY88">
            <v>0</v>
          </cell>
          <cell r="AZ88">
            <v>0</v>
          </cell>
          <cell r="BA88">
            <v>2337</v>
          </cell>
          <cell r="BB88">
            <v>2337</v>
          </cell>
          <cell r="BC88" t="str">
            <v xml:space="preserve"> </v>
          </cell>
          <cell r="BD88" t="str">
            <v xml:space="preserve"> </v>
          </cell>
          <cell r="BE88">
            <v>0</v>
          </cell>
        </row>
        <row r="89">
          <cell r="A89" t="str">
            <v>Show</v>
          </cell>
          <cell r="B89" t="str">
            <v>US Private</v>
          </cell>
          <cell r="C89" t="str">
            <v>Investment Management</v>
          </cell>
          <cell r="D89" t="str">
            <v>Hopley</v>
          </cell>
          <cell r="E89" t="str">
            <v>713-853-3964</v>
          </cell>
          <cell r="F89" t="str">
            <v>Heartland Steel Common Condor</v>
          </cell>
          <cell r="G89" t="str">
            <v xml:space="preserve"> </v>
          </cell>
          <cell r="H89" t="str">
            <v>Steel</v>
          </cell>
          <cell r="I89" t="str">
            <v xml:space="preserve">Private </v>
          </cell>
          <cell r="J89" t="str">
            <v>Common Equity</v>
          </cell>
          <cell r="K89">
            <v>1</v>
          </cell>
          <cell r="L89">
            <v>1</v>
          </cell>
          <cell r="M89">
            <v>0</v>
          </cell>
          <cell r="N89">
            <v>0</v>
          </cell>
          <cell r="O89">
            <v>1</v>
          </cell>
          <cell r="P89">
            <v>-14514241.6</v>
          </cell>
          <cell r="Q89">
            <v>-14514241.6</v>
          </cell>
          <cell r="R89">
            <v>0</v>
          </cell>
          <cell r="V89">
            <v>-14514241.6</v>
          </cell>
          <cell r="W89" t="str">
            <v>001:Enron-NA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  <cell r="AD89">
            <v>-14514241.6</v>
          </cell>
          <cell r="AE89">
            <v>0</v>
          </cell>
          <cell r="AF89">
            <v>0</v>
          </cell>
          <cell r="AG89">
            <v>0</v>
          </cell>
          <cell r="AH89">
            <v>0</v>
          </cell>
          <cell r="AI89">
            <v>0</v>
          </cell>
          <cell r="AJ89">
            <v>0</v>
          </cell>
          <cell r="AK89">
            <v>0</v>
          </cell>
          <cell r="AL89">
            <v>0</v>
          </cell>
          <cell r="AM89">
            <v>0</v>
          </cell>
          <cell r="AN89">
            <v>-14514241.6</v>
          </cell>
          <cell r="AP89">
            <v>0</v>
          </cell>
          <cell r="AQ89">
            <v>-14514241.6</v>
          </cell>
          <cell r="AR89">
            <v>1</v>
          </cell>
          <cell r="AS89">
            <v>-14514241.6</v>
          </cell>
          <cell r="AT89">
            <v>-14514241.6</v>
          </cell>
          <cell r="AU89">
            <v>0</v>
          </cell>
          <cell r="AV89">
            <v>0</v>
          </cell>
          <cell r="AW89">
            <v>0</v>
          </cell>
          <cell r="AX89">
            <v>0</v>
          </cell>
          <cell r="AY89">
            <v>0</v>
          </cell>
          <cell r="AZ89">
            <v>0</v>
          </cell>
          <cell r="BA89">
            <v>0</v>
          </cell>
          <cell r="BB89">
            <v>0</v>
          </cell>
          <cell r="BC89" t="str">
            <v xml:space="preserve"> </v>
          </cell>
          <cell r="BD89" t="str">
            <v xml:space="preserve"> </v>
          </cell>
          <cell r="BE89">
            <v>0</v>
          </cell>
        </row>
        <row r="90">
          <cell r="A90" t="str">
            <v>DoNotShow</v>
          </cell>
          <cell r="B90" t="str">
            <v>US Private</v>
          </cell>
          <cell r="C90" t="str">
            <v>Environmental Energy</v>
          </cell>
          <cell r="D90" t="str">
            <v>Valentine</v>
          </cell>
          <cell r="E90" t="str">
            <v>713-853-6903</v>
          </cell>
          <cell r="F90" t="str">
            <v>Qualitech Common</v>
          </cell>
          <cell r="G90" t="str">
            <v xml:space="preserve"> </v>
          </cell>
          <cell r="H90" t="str">
            <v>Steel</v>
          </cell>
          <cell r="I90" t="str">
            <v xml:space="preserve">Private </v>
          </cell>
          <cell r="J90" t="str">
            <v>Common Equity</v>
          </cell>
          <cell r="K90">
            <v>1</v>
          </cell>
          <cell r="L90">
            <v>1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V90">
            <v>0</v>
          </cell>
          <cell r="W90" t="str">
            <v>001:Enron-NA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  <cell r="AD90">
            <v>0</v>
          </cell>
          <cell r="AE90">
            <v>0</v>
          </cell>
          <cell r="AF90">
            <v>0</v>
          </cell>
          <cell r="AG90">
            <v>0</v>
          </cell>
          <cell r="AH90">
            <v>0</v>
          </cell>
          <cell r="AI90">
            <v>0</v>
          </cell>
          <cell r="AJ90">
            <v>0</v>
          </cell>
          <cell r="AK90">
            <v>0</v>
          </cell>
          <cell r="AL90">
            <v>0</v>
          </cell>
          <cell r="AM90">
            <v>0</v>
          </cell>
          <cell r="AN90">
            <v>0</v>
          </cell>
          <cell r="AP90">
            <v>0</v>
          </cell>
          <cell r="AQ90">
            <v>0</v>
          </cell>
          <cell r="AR90">
            <v>1</v>
          </cell>
          <cell r="AS90">
            <v>0</v>
          </cell>
          <cell r="AT90">
            <v>0</v>
          </cell>
          <cell r="AU90">
            <v>0</v>
          </cell>
          <cell r="AV90">
            <v>0</v>
          </cell>
          <cell r="AW90">
            <v>0</v>
          </cell>
          <cell r="AX90">
            <v>0</v>
          </cell>
          <cell r="AY90">
            <v>0</v>
          </cell>
          <cell r="AZ90">
            <v>0</v>
          </cell>
          <cell r="BA90">
            <v>0</v>
          </cell>
          <cell r="BB90">
            <v>0</v>
          </cell>
          <cell r="BC90" t="str">
            <v xml:space="preserve"> </v>
          </cell>
          <cell r="BD90" t="str">
            <v xml:space="preserve"> </v>
          </cell>
          <cell r="BE90">
            <v>0</v>
          </cell>
        </row>
        <row r="91">
          <cell r="A91" t="str">
            <v>Show</v>
          </cell>
          <cell r="B91" t="str">
            <v>US Private</v>
          </cell>
          <cell r="C91" t="str">
            <v>Restructured Assets</v>
          </cell>
          <cell r="D91" t="str">
            <v>Hopley</v>
          </cell>
          <cell r="E91" t="str">
            <v>713-853-3964</v>
          </cell>
          <cell r="F91" t="str">
            <v>Qualitech Common RA</v>
          </cell>
          <cell r="G91" t="str">
            <v xml:space="preserve"> </v>
          </cell>
          <cell r="H91" t="str">
            <v>Steel</v>
          </cell>
          <cell r="I91" t="str">
            <v xml:space="preserve">Private </v>
          </cell>
          <cell r="J91" t="str">
            <v>Common Equity</v>
          </cell>
          <cell r="K91">
            <v>16346</v>
          </cell>
          <cell r="L91">
            <v>16346</v>
          </cell>
          <cell r="M91">
            <v>0</v>
          </cell>
          <cell r="N91">
            <v>0</v>
          </cell>
          <cell r="O91">
            <v>1</v>
          </cell>
          <cell r="P91">
            <v>0</v>
          </cell>
          <cell r="Q91">
            <v>0</v>
          </cell>
          <cell r="R91">
            <v>0</v>
          </cell>
          <cell r="V91">
            <v>0</v>
          </cell>
          <cell r="W91" t="str">
            <v>001:Enron-NA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F91">
            <v>0</v>
          </cell>
          <cell r="AG91">
            <v>0</v>
          </cell>
          <cell r="AH91">
            <v>0</v>
          </cell>
          <cell r="AI91">
            <v>0</v>
          </cell>
          <cell r="AJ91">
            <v>0</v>
          </cell>
          <cell r="AK91">
            <v>0</v>
          </cell>
          <cell r="AL91">
            <v>0</v>
          </cell>
          <cell r="AM91">
            <v>0</v>
          </cell>
          <cell r="AN91">
            <v>0</v>
          </cell>
          <cell r="AP91">
            <v>0</v>
          </cell>
          <cell r="AQ91">
            <v>0</v>
          </cell>
          <cell r="AR91">
            <v>1</v>
          </cell>
          <cell r="AS91">
            <v>0</v>
          </cell>
          <cell r="AT91">
            <v>0</v>
          </cell>
          <cell r="AU91">
            <v>0</v>
          </cell>
          <cell r="AV91">
            <v>0</v>
          </cell>
          <cell r="AW91">
            <v>0</v>
          </cell>
          <cell r="AX91">
            <v>0</v>
          </cell>
          <cell r="AY91">
            <v>0</v>
          </cell>
          <cell r="AZ91">
            <v>0</v>
          </cell>
          <cell r="BA91">
            <v>0</v>
          </cell>
          <cell r="BB91">
            <v>0</v>
          </cell>
          <cell r="BC91" t="str">
            <v xml:space="preserve"> </v>
          </cell>
          <cell r="BD91" t="str">
            <v xml:space="preserve"> </v>
          </cell>
          <cell r="BE91">
            <v>0</v>
          </cell>
        </row>
        <row r="92">
          <cell r="A92" t="str">
            <v>Show</v>
          </cell>
          <cell r="B92" t="str">
            <v>US Private</v>
          </cell>
          <cell r="C92" t="str">
            <v>Principal Investing</v>
          </cell>
          <cell r="D92" t="str">
            <v>Horn</v>
          </cell>
          <cell r="E92" t="str">
            <v>713-853-4250</v>
          </cell>
          <cell r="F92" t="str">
            <v>Byers Locate Services</v>
          </cell>
          <cell r="G92" t="str">
            <v xml:space="preserve"> </v>
          </cell>
          <cell r="H92" t="str">
            <v>Utility Services</v>
          </cell>
          <cell r="I92" t="str">
            <v xml:space="preserve">Private </v>
          </cell>
          <cell r="J92" t="str">
            <v>Common Equity</v>
          </cell>
          <cell r="K92">
            <v>6937.5</v>
          </cell>
          <cell r="L92">
            <v>6937.5</v>
          </cell>
          <cell r="M92">
            <v>0</v>
          </cell>
          <cell r="N92">
            <v>0</v>
          </cell>
          <cell r="O92">
            <v>1</v>
          </cell>
          <cell r="P92">
            <v>2735.0319279279279</v>
          </cell>
          <cell r="Q92">
            <v>2735.0319279279279</v>
          </cell>
          <cell r="R92">
            <v>0</v>
          </cell>
          <cell r="V92">
            <v>18974284</v>
          </cell>
          <cell r="W92" t="str">
            <v>001:Enron-NA</v>
          </cell>
          <cell r="X92">
            <v>9487142</v>
          </cell>
          <cell r="Y92">
            <v>0</v>
          </cell>
          <cell r="Z92">
            <v>9487142</v>
          </cell>
          <cell r="AA92">
            <v>9487142</v>
          </cell>
          <cell r="AB92">
            <v>0</v>
          </cell>
          <cell r="AC92">
            <v>9487142</v>
          </cell>
          <cell r="AD92">
            <v>18974284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0</v>
          </cell>
          <cell r="AK92">
            <v>62500</v>
          </cell>
          <cell r="AL92">
            <v>62500</v>
          </cell>
          <cell r="AM92">
            <v>7.4114520233698436E-9</v>
          </cell>
          <cell r="AN92">
            <v>18974284</v>
          </cell>
          <cell r="AP92">
            <v>0</v>
          </cell>
          <cell r="AQ92">
            <v>18974284</v>
          </cell>
          <cell r="AR92">
            <v>1</v>
          </cell>
          <cell r="AS92">
            <v>18974284</v>
          </cell>
          <cell r="AT92">
            <v>2735.0319279279279</v>
          </cell>
          <cell r="AU92">
            <v>0</v>
          </cell>
          <cell r="AV92">
            <v>0</v>
          </cell>
          <cell r="AW92">
            <v>62500</v>
          </cell>
          <cell r="AX92">
            <v>62500</v>
          </cell>
          <cell r="AY92">
            <v>0</v>
          </cell>
          <cell r="AZ92">
            <v>0</v>
          </cell>
          <cell r="BA92">
            <v>62500</v>
          </cell>
          <cell r="BB92">
            <v>62500</v>
          </cell>
          <cell r="BC92" t="str">
            <v xml:space="preserve"> </v>
          </cell>
          <cell r="BD92" t="str">
            <v xml:space="preserve"> </v>
          </cell>
          <cell r="BE92">
            <v>0</v>
          </cell>
        </row>
        <row r="93">
          <cell r="A93" t="str">
            <v>Show</v>
          </cell>
          <cell r="B93" t="str">
            <v>US Private</v>
          </cell>
          <cell r="C93" t="str">
            <v>Investment Management</v>
          </cell>
          <cell r="D93" t="str">
            <v>Hopley</v>
          </cell>
          <cell r="E93" t="str">
            <v>713-853-3964</v>
          </cell>
          <cell r="F93" t="str">
            <v>Catalytica</v>
          </cell>
          <cell r="G93" t="str">
            <v xml:space="preserve"> </v>
          </cell>
          <cell r="H93" t="str">
            <v>Venture Capital</v>
          </cell>
          <cell r="I93" t="str">
            <v xml:space="preserve">Private </v>
          </cell>
          <cell r="J93" t="str">
            <v>Preferred Equity</v>
          </cell>
          <cell r="K93">
            <v>30000</v>
          </cell>
          <cell r="L93">
            <v>30000</v>
          </cell>
          <cell r="M93">
            <v>0</v>
          </cell>
          <cell r="N93">
            <v>0</v>
          </cell>
          <cell r="O93">
            <v>1</v>
          </cell>
          <cell r="P93">
            <v>1534.2666666666667</v>
          </cell>
          <cell r="Q93">
            <v>1534.2666666666667</v>
          </cell>
          <cell r="R93">
            <v>0</v>
          </cell>
          <cell r="V93">
            <v>46028000</v>
          </cell>
          <cell r="W93" t="str">
            <v>001:Enron-NA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46028000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46028000</v>
          </cell>
          <cell r="AP93">
            <v>0</v>
          </cell>
          <cell r="AQ93">
            <v>46028000</v>
          </cell>
          <cell r="AR93">
            <v>1</v>
          </cell>
          <cell r="AS93">
            <v>46028000</v>
          </cell>
          <cell r="AT93">
            <v>1534.2666666666667</v>
          </cell>
          <cell r="AU93">
            <v>0</v>
          </cell>
          <cell r="AV93">
            <v>0</v>
          </cell>
          <cell r="AW93">
            <v>0</v>
          </cell>
          <cell r="AX93">
            <v>0</v>
          </cell>
          <cell r="AY93">
            <v>0</v>
          </cell>
          <cell r="AZ93">
            <v>0</v>
          </cell>
          <cell r="BA93">
            <v>0</v>
          </cell>
          <cell r="BB93">
            <v>0</v>
          </cell>
          <cell r="BC93" t="str">
            <v xml:space="preserve"> </v>
          </cell>
          <cell r="BD93" t="str">
            <v xml:space="preserve"> </v>
          </cell>
          <cell r="BE93">
            <v>0</v>
          </cell>
        </row>
        <row r="94">
          <cell r="A94" t="str">
            <v>Hide</v>
          </cell>
          <cell r="B94" t="str">
            <v>EBS Private</v>
          </cell>
          <cell r="C94" t="str">
            <v>EBS</v>
          </cell>
          <cell r="D94" t="str">
            <v>Garland</v>
          </cell>
          <cell r="E94" t="str">
            <v>713-853-7301</v>
          </cell>
          <cell r="F94" t="str">
            <v>Avici EBS</v>
          </cell>
          <cell r="G94" t="str">
            <v xml:space="preserve"> </v>
          </cell>
          <cell r="H94" t="str">
            <v>Network Equipment</v>
          </cell>
          <cell r="I94" t="str">
            <v xml:space="preserve">Private </v>
          </cell>
          <cell r="J94" t="str">
            <v>Common Equity</v>
          </cell>
          <cell r="K94">
            <v>1</v>
          </cell>
          <cell r="L94">
            <v>1</v>
          </cell>
          <cell r="M94">
            <v>0</v>
          </cell>
          <cell r="N94">
            <v>0</v>
          </cell>
          <cell r="O94">
            <v>1</v>
          </cell>
          <cell r="P94">
            <v>5000000</v>
          </cell>
          <cell r="Q94">
            <v>5000000</v>
          </cell>
          <cell r="R94">
            <v>0</v>
          </cell>
          <cell r="V94">
            <v>5000000</v>
          </cell>
          <cell r="W94" t="str">
            <v>011:Enron Broadband Svcs.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5000000</v>
          </cell>
          <cell r="AE94">
            <v>0</v>
          </cell>
          <cell r="AF94">
            <v>0</v>
          </cell>
          <cell r="AG94">
            <v>0</v>
          </cell>
          <cell r="AH94">
            <v>0</v>
          </cell>
          <cell r="AI94">
            <v>0</v>
          </cell>
          <cell r="AJ94">
            <v>0</v>
          </cell>
          <cell r="AK94">
            <v>0</v>
          </cell>
          <cell r="AL94">
            <v>0</v>
          </cell>
          <cell r="AM94">
            <v>0</v>
          </cell>
          <cell r="AN94">
            <v>5000000</v>
          </cell>
          <cell r="AP94">
            <v>0</v>
          </cell>
          <cell r="AQ94">
            <v>5000000</v>
          </cell>
          <cell r="AR94">
            <v>1</v>
          </cell>
          <cell r="AS94">
            <v>5000000</v>
          </cell>
          <cell r="AT94">
            <v>5000000</v>
          </cell>
          <cell r="AU94">
            <v>0</v>
          </cell>
          <cell r="AV94">
            <v>0</v>
          </cell>
          <cell r="AW94">
            <v>0</v>
          </cell>
          <cell r="AX94">
            <v>0</v>
          </cell>
          <cell r="AY94">
            <v>0</v>
          </cell>
          <cell r="AZ94">
            <v>0</v>
          </cell>
          <cell r="BA94">
            <v>0</v>
          </cell>
          <cell r="BB94">
            <v>0</v>
          </cell>
          <cell r="BC94" t="str">
            <v xml:space="preserve"> </v>
          </cell>
          <cell r="BD94" t="str">
            <v xml:space="preserve"> </v>
          </cell>
          <cell r="BE94">
            <v>0</v>
          </cell>
        </row>
        <row r="95">
          <cell r="A95" t="str">
            <v>Hide</v>
          </cell>
          <cell r="B95" t="str">
            <v>EBS Private</v>
          </cell>
          <cell r="C95" t="str">
            <v>EBS</v>
          </cell>
          <cell r="D95" t="str">
            <v>Garland</v>
          </cell>
          <cell r="E95" t="str">
            <v>713-853-7301</v>
          </cell>
          <cell r="F95" t="str">
            <v>Digital Entertainment Networks EBS</v>
          </cell>
          <cell r="G95" t="str">
            <v xml:space="preserve"> </v>
          </cell>
          <cell r="H95" t="str">
            <v>Content Origination</v>
          </cell>
          <cell r="I95" t="str">
            <v xml:space="preserve">Private </v>
          </cell>
          <cell r="J95" t="str">
            <v>Common Equity</v>
          </cell>
          <cell r="K95">
            <v>1</v>
          </cell>
          <cell r="L95">
            <v>1</v>
          </cell>
          <cell r="M95">
            <v>0</v>
          </cell>
          <cell r="N95">
            <v>0</v>
          </cell>
          <cell r="O95">
            <v>1</v>
          </cell>
          <cell r="P95">
            <v>5000000</v>
          </cell>
          <cell r="Q95">
            <v>5000000</v>
          </cell>
          <cell r="R95">
            <v>0</v>
          </cell>
          <cell r="V95">
            <v>5000000</v>
          </cell>
          <cell r="W95" t="str">
            <v>011:Enron Broadband Svcs.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5000000</v>
          </cell>
          <cell r="AE95">
            <v>0</v>
          </cell>
          <cell r="AF95">
            <v>0</v>
          </cell>
          <cell r="AG95">
            <v>0</v>
          </cell>
          <cell r="AH95">
            <v>0</v>
          </cell>
          <cell r="AI95">
            <v>0</v>
          </cell>
          <cell r="AJ95">
            <v>0</v>
          </cell>
          <cell r="AK95">
            <v>0</v>
          </cell>
          <cell r="AL95">
            <v>0</v>
          </cell>
          <cell r="AM95">
            <v>0</v>
          </cell>
          <cell r="AN95">
            <v>5000000</v>
          </cell>
          <cell r="AP95">
            <v>0</v>
          </cell>
          <cell r="AQ95">
            <v>5000000</v>
          </cell>
          <cell r="AR95">
            <v>1</v>
          </cell>
          <cell r="AS95">
            <v>5000000</v>
          </cell>
          <cell r="AT95">
            <v>5000000</v>
          </cell>
          <cell r="AU95">
            <v>0</v>
          </cell>
          <cell r="AV95">
            <v>0</v>
          </cell>
          <cell r="AW95">
            <v>0</v>
          </cell>
          <cell r="AX95">
            <v>0</v>
          </cell>
          <cell r="AY95">
            <v>0</v>
          </cell>
          <cell r="AZ95">
            <v>0</v>
          </cell>
          <cell r="BA95">
            <v>0</v>
          </cell>
          <cell r="BB95">
            <v>0</v>
          </cell>
          <cell r="BC95" t="str">
            <v xml:space="preserve"> </v>
          </cell>
          <cell r="BD95" t="str">
            <v xml:space="preserve"> </v>
          </cell>
          <cell r="BE95">
            <v>0</v>
          </cell>
        </row>
        <row r="96">
          <cell r="A96" t="str">
            <v>Hide</v>
          </cell>
          <cell r="B96" t="str">
            <v>EBS Private</v>
          </cell>
          <cell r="C96" t="str">
            <v>EBS</v>
          </cell>
          <cell r="D96" t="str">
            <v>Garland</v>
          </cell>
          <cell r="E96" t="str">
            <v>713-853-7301</v>
          </cell>
          <cell r="F96" t="str">
            <v>Ennovate Networks EBS</v>
          </cell>
          <cell r="G96" t="str">
            <v xml:space="preserve"> </v>
          </cell>
          <cell r="H96" t="str">
            <v>Content Origination</v>
          </cell>
          <cell r="I96" t="str">
            <v xml:space="preserve">Private </v>
          </cell>
          <cell r="J96" t="str">
            <v>Common Equity</v>
          </cell>
          <cell r="K96">
            <v>1</v>
          </cell>
          <cell r="L96">
            <v>1</v>
          </cell>
          <cell r="M96">
            <v>0</v>
          </cell>
          <cell r="N96">
            <v>0</v>
          </cell>
          <cell r="O96">
            <v>1</v>
          </cell>
          <cell r="P96">
            <v>3000000</v>
          </cell>
          <cell r="Q96">
            <v>3000000</v>
          </cell>
          <cell r="R96">
            <v>0</v>
          </cell>
          <cell r="V96">
            <v>3000000</v>
          </cell>
          <cell r="W96" t="str">
            <v>011:Enron Broadband Svcs.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3000000</v>
          </cell>
          <cell r="AE96">
            <v>0</v>
          </cell>
          <cell r="AF96">
            <v>0</v>
          </cell>
          <cell r="AG96">
            <v>0</v>
          </cell>
          <cell r="AH96">
            <v>0</v>
          </cell>
          <cell r="AI96">
            <v>0</v>
          </cell>
          <cell r="AJ96">
            <v>0</v>
          </cell>
          <cell r="AK96">
            <v>0</v>
          </cell>
          <cell r="AL96">
            <v>0</v>
          </cell>
          <cell r="AM96">
            <v>0</v>
          </cell>
          <cell r="AN96">
            <v>0</v>
          </cell>
          <cell r="AP96">
            <v>0</v>
          </cell>
          <cell r="AQ96">
            <v>0</v>
          </cell>
          <cell r="AR96">
            <v>1</v>
          </cell>
          <cell r="AS96">
            <v>3000000</v>
          </cell>
          <cell r="AT96">
            <v>3000000</v>
          </cell>
          <cell r="AU96">
            <v>0</v>
          </cell>
          <cell r="AV96">
            <v>0</v>
          </cell>
          <cell r="AW96">
            <v>0</v>
          </cell>
          <cell r="AX96">
            <v>0</v>
          </cell>
          <cell r="AY96">
            <v>0</v>
          </cell>
          <cell r="AZ96">
            <v>0</v>
          </cell>
          <cell r="BA96">
            <v>0</v>
          </cell>
          <cell r="BB96">
            <v>0</v>
          </cell>
          <cell r="BC96" t="str">
            <v xml:space="preserve"> </v>
          </cell>
          <cell r="BD96" t="str">
            <v xml:space="preserve"> </v>
          </cell>
          <cell r="BE96">
            <v>0</v>
          </cell>
        </row>
        <row r="97">
          <cell r="A97" t="str">
            <v>Hide</v>
          </cell>
          <cell r="B97" t="str">
            <v>EBS Private</v>
          </cell>
          <cell r="C97" t="str">
            <v>EBS</v>
          </cell>
          <cell r="D97" t="str">
            <v>Garland</v>
          </cell>
          <cell r="E97" t="str">
            <v>713-853-7301</v>
          </cell>
          <cell r="F97" t="str">
            <v>Equinix EBS</v>
          </cell>
          <cell r="G97" t="str">
            <v xml:space="preserve"> </v>
          </cell>
          <cell r="H97" t="str">
            <v>Co-location</v>
          </cell>
          <cell r="I97" t="str">
            <v xml:space="preserve">Private </v>
          </cell>
          <cell r="J97" t="str">
            <v>Common Equity</v>
          </cell>
          <cell r="K97">
            <v>1</v>
          </cell>
          <cell r="L97">
            <v>1</v>
          </cell>
          <cell r="M97">
            <v>0</v>
          </cell>
          <cell r="N97">
            <v>0</v>
          </cell>
          <cell r="O97">
            <v>1</v>
          </cell>
          <cell r="P97">
            <v>5000000</v>
          </cell>
          <cell r="Q97">
            <v>5000000</v>
          </cell>
          <cell r="R97">
            <v>0</v>
          </cell>
          <cell r="V97">
            <v>5000000</v>
          </cell>
          <cell r="W97" t="str">
            <v>011:Enron Broadband Svcs.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5000000</v>
          </cell>
          <cell r="AE97">
            <v>0</v>
          </cell>
          <cell r="AF97">
            <v>0</v>
          </cell>
          <cell r="AG97">
            <v>0</v>
          </cell>
          <cell r="AH97">
            <v>0</v>
          </cell>
          <cell r="AI97">
            <v>0</v>
          </cell>
          <cell r="AJ97">
            <v>0</v>
          </cell>
          <cell r="AK97">
            <v>0</v>
          </cell>
          <cell r="AL97">
            <v>0</v>
          </cell>
          <cell r="AM97">
            <v>0</v>
          </cell>
          <cell r="AN97">
            <v>5000000</v>
          </cell>
          <cell r="AP97">
            <v>0</v>
          </cell>
          <cell r="AQ97">
            <v>5000000</v>
          </cell>
          <cell r="AR97">
            <v>1</v>
          </cell>
          <cell r="AS97">
            <v>5000000</v>
          </cell>
          <cell r="AT97">
            <v>5000000</v>
          </cell>
          <cell r="AU97">
            <v>0</v>
          </cell>
          <cell r="AV97">
            <v>0</v>
          </cell>
          <cell r="AW97">
            <v>0</v>
          </cell>
          <cell r="AX97">
            <v>0</v>
          </cell>
          <cell r="AY97">
            <v>0</v>
          </cell>
          <cell r="AZ97">
            <v>0</v>
          </cell>
          <cell r="BA97">
            <v>0</v>
          </cell>
          <cell r="BB97">
            <v>0</v>
          </cell>
          <cell r="BC97" t="str">
            <v xml:space="preserve"> </v>
          </cell>
          <cell r="BD97" t="str">
            <v xml:space="preserve"> </v>
          </cell>
          <cell r="BE97">
            <v>0</v>
          </cell>
        </row>
        <row r="98">
          <cell r="A98" t="str">
            <v>Hide</v>
          </cell>
          <cell r="B98" t="str">
            <v>EBS Private</v>
          </cell>
          <cell r="C98" t="str">
            <v>EBS</v>
          </cell>
          <cell r="D98" t="str">
            <v>Garland</v>
          </cell>
          <cell r="E98" t="str">
            <v>713-853-7301</v>
          </cell>
          <cell r="F98" t="str">
            <v>Mshow EBS</v>
          </cell>
          <cell r="G98" t="str">
            <v xml:space="preserve"> </v>
          </cell>
          <cell r="H98" t="str">
            <v>Content Facilitator</v>
          </cell>
          <cell r="I98" t="str">
            <v xml:space="preserve">Private </v>
          </cell>
          <cell r="J98" t="str">
            <v>Common Equity</v>
          </cell>
          <cell r="K98">
            <v>1</v>
          </cell>
          <cell r="L98">
            <v>1</v>
          </cell>
          <cell r="M98">
            <v>0</v>
          </cell>
          <cell r="N98">
            <v>0</v>
          </cell>
          <cell r="O98">
            <v>1</v>
          </cell>
          <cell r="P98">
            <v>3000000</v>
          </cell>
          <cell r="Q98">
            <v>3000000</v>
          </cell>
          <cell r="R98">
            <v>0</v>
          </cell>
          <cell r="V98">
            <v>3000000</v>
          </cell>
          <cell r="W98" t="str">
            <v>011:Enron Broadband Svcs.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3000000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K98">
            <v>0</v>
          </cell>
          <cell r="AL98">
            <v>0</v>
          </cell>
          <cell r="AM98">
            <v>0</v>
          </cell>
          <cell r="AN98">
            <v>0</v>
          </cell>
          <cell r="AP98">
            <v>0</v>
          </cell>
          <cell r="AQ98">
            <v>0</v>
          </cell>
          <cell r="AR98">
            <v>1</v>
          </cell>
          <cell r="AS98">
            <v>3000000</v>
          </cell>
          <cell r="AT98">
            <v>3000000</v>
          </cell>
          <cell r="AU98">
            <v>0</v>
          </cell>
          <cell r="AV98">
            <v>0</v>
          </cell>
          <cell r="AW98">
            <v>0</v>
          </cell>
          <cell r="AX98">
            <v>0</v>
          </cell>
          <cell r="AY98">
            <v>0</v>
          </cell>
          <cell r="AZ98">
            <v>0</v>
          </cell>
          <cell r="BA98">
            <v>0</v>
          </cell>
          <cell r="BB98">
            <v>0</v>
          </cell>
          <cell r="BC98" t="str">
            <v xml:space="preserve"> </v>
          </cell>
          <cell r="BD98" t="str">
            <v xml:space="preserve"> </v>
          </cell>
          <cell r="BE98">
            <v>0</v>
          </cell>
        </row>
        <row r="99">
          <cell r="A99" t="str">
            <v>Hide</v>
          </cell>
          <cell r="B99" t="str">
            <v>EBS Private</v>
          </cell>
          <cell r="C99" t="str">
            <v>EBS</v>
          </cell>
          <cell r="D99" t="str">
            <v>Garland</v>
          </cell>
          <cell r="E99" t="str">
            <v>713-853-7301</v>
          </cell>
          <cell r="F99" t="str">
            <v>Salus Media EBS</v>
          </cell>
          <cell r="G99" t="str">
            <v xml:space="preserve"> </v>
          </cell>
          <cell r="H99" t="str">
            <v>Network Equipment</v>
          </cell>
          <cell r="I99" t="str">
            <v xml:space="preserve">Private </v>
          </cell>
          <cell r="J99" t="str">
            <v>Common Equity</v>
          </cell>
          <cell r="K99">
            <v>1</v>
          </cell>
          <cell r="L99">
            <v>1</v>
          </cell>
          <cell r="M99">
            <v>0</v>
          </cell>
          <cell r="N99">
            <v>0</v>
          </cell>
          <cell r="O99">
            <v>1</v>
          </cell>
          <cell r="P99">
            <v>3000000</v>
          </cell>
          <cell r="Q99">
            <v>3000000</v>
          </cell>
          <cell r="R99">
            <v>0</v>
          </cell>
          <cell r="V99">
            <v>3000000</v>
          </cell>
          <cell r="W99" t="str">
            <v>011:Enron Broadband Svcs.</v>
          </cell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C99">
            <v>0</v>
          </cell>
          <cell r="AD99">
            <v>3000000</v>
          </cell>
          <cell r="AE99">
            <v>0</v>
          </cell>
          <cell r="AF99">
            <v>0</v>
          </cell>
          <cell r="AG99">
            <v>0</v>
          </cell>
          <cell r="AH99">
            <v>0</v>
          </cell>
          <cell r="AI99">
            <v>0</v>
          </cell>
          <cell r="AJ99">
            <v>0</v>
          </cell>
          <cell r="AK99">
            <v>0</v>
          </cell>
          <cell r="AL99">
            <v>0</v>
          </cell>
          <cell r="AM99">
            <v>0</v>
          </cell>
          <cell r="AN99">
            <v>0</v>
          </cell>
          <cell r="AP99">
            <v>0</v>
          </cell>
          <cell r="AQ99">
            <v>0</v>
          </cell>
          <cell r="AR99">
            <v>1</v>
          </cell>
          <cell r="AS99">
            <v>3000000</v>
          </cell>
          <cell r="AT99">
            <v>3000000</v>
          </cell>
          <cell r="AU99">
            <v>0</v>
          </cell>
          <cell r="AV99">
            <v>0</v>
          </cell>
          <cell r="AW99">
            <v>0</v>
          </cell>
          <cell r="AX99">
            <v>0</v>
          </cell>
          <cell r="AY99">
            <v>0</v>
          </cell>
          <cell r="AZ99">
            <v>0</v>
          </cell>
          <cell r="BA99">
            <v>0</v>
          </cell>
          <cell r="BB99">
            <v>0</v>
          </cell>
          <cell r="BC99" t="str">
            <v xml:space="preserve"> </v>
          </cell>
          <cell r="BD99" t="str">
            <v xml:space="preserve"> </v>
          </cell>
          <cell r="BE99">
            <v>0</v>
          </cell>
        </row>
        <row r="100">
          <cell r="A100" t="str">
            <v>Show</v>
          </cell>
          <cell r="B100" t="str">
            <v>Total Return Swap</v>
          </cell>
          <cell r="C100" t="str">
            <v>Gas Assets</v>
          </cell>
          <cell r="D100" t="str">
            <v>Redmond</v>
          </cell>
          <cell r="E100" t="str">
            <v>713-853-1839</v>
          </cell>
          <cell r="F100" t="str">
            <v>Bammel Looper TRS</v>
          </cell>
          <cell r="G100" t="str">
            <v xml:space="preserve"> </v>
          </cell>
          <cell r="H100" t="str">
            <v>Energy</v>
          </cell>
          <cell r="I100" t="str">
            <v xml:space="preserve">Private </v>
          </cell>
          <cell r="J100" t="str">
            <v>Common Equity</v>
          </cell>
          <cell r="K100">
            <v>1</v>
          </cell>
          <cell r="L100">
            <v>1</v>
          </cell>
          <cell r="M100">
            <v>0</v>
          </cell>
          <cell r="N100">
            <v>0.6</v>
          </cell>
          <cell r="O100">
            <v>1</v>
          </cell>
          <cell r="P100">
            <v>0</v>
          </cell>
          <cell r="Q100">
            <v>0</v>
          </cell>
          <cell r="R100">
            <v>0</v>
          </cell>
          <cell r="V100">
            <v>0</v>
          </cell>
          <cell r="W100" t="str">
            <v>001:Enron-NA</v>
          </cell>
          <cell r="X100">
            <v>0</v>
          </cell>
          <cell r="Y100">
            <v>0</v>
          </cell>
          <cell r="Z100">
            <v>0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  <cell r="AE100">
            <v>0</v>
          </cell>
          <cell r="AF100">
            <v>0</v>
          </cell>
          <cell r="AG100">
            <v>0</v>
          </cell>
          <cell r="AH100">
            <v>0</v>
          </cell>
          <cell r="AI100">
            <v>0</v>
          </cell>
          <cell r="AJ100">
            <v>0</v>
          </cell>
          <cell r="AK100">
            <v>0</v>
          </cell>
          <cell r="AL100">
            <v>0</v>
          </cell>
          <cell r="AM100">
            <v>0</v>
          </cell>
          <cell r="AN100">
            <v>0</v>
          </cell>
          <cell r="AP100">
            <v>0</v>
          </cell>
          <cell r="AQ100">
            <v>0</v>
          </cell>
          <cell r="AR100">
            <v>1</v>
          </cell>
          <cell r="AS100">
            <v>0</v>
          </cell>
          <cell r="AT100">
            <v>0</v>
          </cell>
          <cell r="AU100">
            <v>0</v>
          </cell>
          <cell r="AV100">
            <v>0</v>
          </cell>
          <cell r="AW100">
            <v>0</v>
          </cell>
          <cell r="AX100">
            <v>0</v>
          </cell>
          <cell r="AY100">
            <v>0</v>
          </cell>
          <cell r="AZ100">
            <v>0</v>
          </cell>
          <cell r="BA100">
            <v>0</v>
          </cell>
          <cell r="BB100">
            <v>0</v>
          </cell>
          <cell r="BC100" t="str">
            <v xml:space="preserve"> </v>
          </cell>
          <cell r="BD100" t="str">
            <v xml:space="preserve"> </v>
          </cell>
          <cell r="BE100">
            <v>0</v>
          </cell>
        </row>
        <row r="101">
          <cell r="A101" t="str">
            <v>Show</v>
          </cell>
          <cell r="B101" t="str">
            <v>Total Return Swap</v>
          </cell>
          <cell r="C101" t="str">
            <v>Gas Assets</v>
          </cell>
          <cell r="D101" t="str">
            <v>Redmond</v>
          </cell>
          <cell r="E101" t="str">
            <v>713-853-1839</v>
          </cell>
          <cell r="F101" t="str">
            <v>Mid Texas TRS</v>
          </cell>
          <cell r="G101" t="str">
            <v xml:space="preserve"> </v>
          </cell>
          <cell r="H101" t="str">
            <v>Energy</v>
          </cell>
          <cell r="I101" t="str">
            <v xml:space="preserve">Private </v>
          </cell>
          <cell r="J101" t="str">
            <v>Common Equity</v>
          </cell>
          <cell r="K101">
            <v>1</v>
          </cell>
          <cell r="L101">
            <v>1</v>
          </cell>
          <cell r="M101">
            <v>0</v>
          </cell>
          <cell r="N101">
            <v>0.6</v>
          </cell>
          <cell r="O101">
            <v>1</v>
          </cell>
          <cell r="P101">
            <v>0</v>
          </cell>
          <cell r="Q101">
            <v>0</v>
          </cell>
          <cell r="R101">
            <v>0</v>
          </cell>
          <cell r="V101">
            <v>0</v>
          </cell>
          <cell r="W101" t="str">
            <v>001:Enron-NA</v>
          </cell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  <cell r="AE101">
            <v>0</v>
          </cell>
          <cell r="AF101">
            <v>0</v>
          </cell>
          <cell r="AG101">
            <v>0</v>
          </cell>
          <cell r="AH101">
            <v>0</v>
          </cell>
          <cell r="AI101">
            <v>0</v>
          </cell>
          <cell r="AJ101">
            <v>0</v>
          </cell>
          <cell r="AK101">
            <v>0</v>
          </cell>
          <cell r="AL101">
            <v>0</v>
          </cell>
          <cell r="AM101">
            <v>0</v>
          </cell>
          <cell r="AN101">
            <v>0</v>
          </cell>
          <cell r="AP101">
            <v>0</v>
          </cell>
          <cell r="AQ101">
            <v>0</v>
          </cell>
          <cell r="AR101">
            <v>1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 t="str">
            <v xml:space="preserve"> </v>
          </cell>
          <cell r="BD101" t="str">
            <v xml:space="preserve"> </v>
          </cell>
          <cell r="BE101">
            <v>0</v>
          </cell>
        </row>
        <row r="102">
          <cell r="A102" t="str">
            <v>Show</v>
          </cell>
          <cell r="B102" t="str">
            <v>Total Return Swap</v>
          </cell>
          <cell r="C102" t="str">
            <v>Coal</v>
          </cell>
          <cell r="D102" t="str">
            <v>Beyer</v>
          </cell>
          <cell r="E102" t="str">
            <v>713-853-9825</v>
          </cell>
          <cell r="F102" t="str">
            <v>American Coal TRS</v>
          </cell>
          <cell r="G102" t="str">
            <v xml:space="preserve"> </v>
          </cell>
          <cell r="H102" t="str">
            <v>Energy</v>
          </cell>
          <cell r="I102" t="str">
            <v xml:space="preserve">Private </v>
          </cell>
          <cell r="J102" t="str">
            <v>Common Equity</v>
          </cell>
          <cell r="K102">
            <v>1</v>
          </cell>
          <cell r="L102">
            <v>1</v>
          </cell>
          <cell r="M102">
            <v>0</v>
          </cell>
          <cell r="N102">
            <v>0.6</v>
          </cell>
          <cell r="O102">
            <v>1</v>
          </cell>
          <cell r="P102">
            <v>0</v>
          </cell>
          <cell r="Q102">
            <v>0</v>
          </cell>
          <cell r="R102">
            <v>0</v>
          </cell>
          <cell r="V102">
            <v>0</v>
          </cell>
          <cell r="W102" t="str">
            <v>001:Enron-NA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P102">
            <v>0</v>
          </cell>
          <cell r="AQ102">
            <v>0</v>
          </cell>
          <cell r="AR102">
            <v>1</v>
          </cell>
          <cell r="AS102">
            <v>0</v>
          </cell>
          <cell r="AT102">
            <v>0</v>
          </cell>
          <cell r="AU102">
            <v>0</v>
          </cell>
          <cell r="AV102">
            <v>0</v>
          </cell>
          <cell r="AW102">
            <v>0</v>
          </cell>
          <cell r="AX102">
            <v>0</v>
          </cell>
          <cell r="AY102">
            <v>0</v>
          </cell>
          <cell r="AZ102">
            <v>0</v>
          </cell>
          <cell r="BA102">
            <v>0</v>
          </cell>
          <cell r="BB102">
            <v>0</v>
          </cell>
          <cell r="BC102" t="str">
            <v xml:space="preserve"> </v>
          </cell>
          <cell r="BD102" t="str">
            <v xml:space="preserve"> </v>
          </cell>
          <cell r="BE102">
            <v>0</v>
          </cell>
        </row>
        <row r="103">
          <cell r="A103" t="str">
            <v>Show</v>
          </cell>
          <cell r="B103" t="str">
            <v>Total Return Swap</v>
          </cell>
          <cell r="C103" t="str">
            <v>Gas Assets</v>
          </cell>
          <cell r="D103" t="str">
            <v>Redmond</v>
          </cell>
          <cell r="E103" t="str">
            <v>713-853-1839</v>
          </cell>
          <cell r="F103" t="str">
            <v>Powder River TRS</v>
          </cell>
          <cell r="G103" t="str">
            <v xml:space="preserve"> </v>
          </cell>
          <cell r="H103" t="str">
            <v>Energy</v>
          </cell>
          <cell r="I103" t="str">
            <v xml:space="preserve">Private </v>
          </cell>
          <cell r="J103" t="str">
            <v>Common Equity</v>
          </cell>
          <cell r="K103">
            <v>1</v>
          </cell>
          <cell r="L103">
            <v>1</v>
          </cell>
          <cell r="M103">
            <v>0</v>
          </cell>
          <cell r="N103">
            <v>0.6</v>
          </cell>
          <cell r="O103">
            <v>1</v>
          </cell>
          <cell r="P103">
            <v>0</v>
          </cell>
          <cell r="Q103">
            <v>0</v>
          </cell>
          <cell r="R103">
            <v>0</v>
          </cell>
          <cell r="V103">
            <v>0</v>
          </cell>
          <cell r="W103" t="str">
            <v>001:Enron-NA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P103">
            <v>0</v>
          </cell>
          <cell r="AQ103">
            <v>0</v>
          </cell>
          <cell r="AR103">
            <v>1</v>
          </cell>
          <cell r="AS103">
            <v>0</v>
          </cell>
          <cell r="AT103">
            <v>0</v>
          </cell>
          <cell r="AU103">
            <v>0</v>
          </cell>
          <cell r="AV103">
            <v>0</v>
          </cell>
          <cell r="AW103">
            <v>0</v>
          </cell>
          <cell r="AX103">
            <v>0</v>
          </cell>
          <cell r="AY103">
            <v>0</v>
          </cell>
          <cell r="AZ103">
            <v>0</v>
          </cell>
          <cell r="BA103">
            <v>0</v>
          </cell>
          <cell r="BB103">
            <v>0</v>
          </cell>
          <cell r="BC103" t="str">
            <v xml:space="preserve"> </v>
          </cell>
          <cell r="BD103" t="str">
            <v xml:space="preserve"> </v>
          </cell>
          <cell r="BE103">
            <v>0</v>
          </cell>
        </row>
        <row r="104">
          <cell r="A104" t="str">
            <v>Show</v>
          </cell>
          <cell r="B104" t="str">
            <v>Total Return Swap</v>
          </cell>
          <cell r="C104" t="str">
            <v>Gas Assets</v>
          </cell>
          <cell r="D104" t="str">
            <v>Redmond</v>
          </cell>
          <cell r="E104" t="str">
            <v>713-853-1839</v>
          </cell>
          <cell r="F104" t="str">
            <v>Wind River TRS</v>
          </cell>
          <cell r="G104" t="str">
            <v xml:space="preserve"> </v>
          </cell>
          <cell r="H104" t="str">
            <v>Energy</v>
          </cell>
          <cell r="I104" t="str">
            <v xml:space="preserve">Private </v>
          </cell>
          <cell r="J104" t="str">
            <v>Common Equity</v>
          </cell>
          <cell r="K104">
            <v>1</v>
          </cell>
          <cell r="L104">
            <v>1</v>
          </cell>
          <cell r="M104">
            <v>0</v>
          </cell>
          <cell r="N104">
            <v>0.6</v>
          </cell>
          <cell r="O104">
            <v>1</v>
          </cell>
          <cell r="P104">
            <v>0</v>
          </cell>
          <cell r="Q104">
            <v>0</v>
          </cell>
          <cell r="R104">
            <v>0</v>
          </cell>
          <cell r="V104">
            <v>0</v>
          </cell>
          <cell r="W104" t="str">
            <v>001:Enron-NA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P104">
            <v>0</v>
          </cell>
          <cell r="AQ104">
            <v>0</v>
          </cell>
          <cell r="AR104">
            <v>1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0</v>
          </cell>
          <cell r="AZ104">
            <v>0</v>
          </cell>
          <cell r="BA104">
            <v>0</v>
          </cell>
          <cell r="BB104">
            <v>0</v>
          </cell>
          <cell r="BC104" t="str">
            <v xml:space="preserve"> </v>
          </cell>
          <cell r="BD104" t="str">
            <v xml:space="preserve"> </v>
          </cell>
          <cell r="BE104">
            <v>0</v>
          </cell>
        </row>
        <row r="105">
          <cell r="A105" t="str">
            <v>Show</v>
          </cell>
          <cell r="B105" t="str">
            <v>Total Return Swap</v>
          </cell>
          <cell r="C105" t="str">
            <v>Discovery</v>
          </cell>
          <cell r="D105" t="str">
            <v>Horn</v>
          </cell>
          <cell r="E105" t="str">
            <v>713-853-4250</v>
          </cell>
          <cell r="F105" t="str">
            <v>First World Discovery</v>
          </cell>
          <cell r="G105" t="str">
            <v xml:space="preserve"> </v>
          </cell>
          <cell r="H105" t="str">
            <v>Telecom</v>
          </cell>
          <cell r="I105" t="str">
            <v xml:space="preserve">Private </v>
          </cell>
          <cell r="J105" t="str">
            <v>Common Equity</v>
          </cell>
          <cell r="K105">
            <v>1</v>
          </cell>
          <cell r="L105">
            <v>1</v>
          </cell>
          <cell r="M105">
            <v>0</v>
          </cell>
          <cell r="N105">
            <v>0.6</v>
          </cell>
          <cell r="O105">
            <v>1</v>
          </cell>
          <cell r="P105">
            <v>0</v>
          </cell>
          <cell r="Q105">
            <v>0</v>
          </cell>
          <cell r="R105">
            <v>0</v>
          </cell>
          <cell r="V105">
            <v>0</v>
          </cell>
          <cell r="W105" t="str">
            <v>001:Enron-NA</v>
          </cell>
          <cell r="X105">
            <v>0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P105">
            <v>0</v>
          </cell>
          <cell r="AQ105">
            <v>0</v>
          </cell>
          <cell r="AR105">
            <v>1</v>
          </cell>
          <cell r="AS105">
            <v>0</v>
          </cell>
          <cell r="AT105">
            <v>0</v>
          </cell>
          <cell r="AU105">
            <v>0</v>
          </cell>
          <cell r="AV105">
            <v>0</v>
          </cell>
          <cell r="AW105">
            <v>0</v>
          </cell>
          <cell r="AX105">
            <v>0</v>
          </cell>
          <cell r="AY105">
            <v>0</v>
          </cell>
          <cell r="AZ105">
            <v>0</v>
          </cell>
          <cell r="BA105">
            <v>0</v>
          </cell>
          <cell r="BB105">
            <v>0</v>
          </cell>
          <cell r="BC105" t="str">
            <v xml:space="preserve"> </v>
          </cell>
          <cell r="BD105" t="str">
            <v xml:space="preserve"> </v>
          </cell>
          <cell r="BE105">
            <v>0</v>
          </cell>
        </row>
        <row r="106">
          <cell r="A106" t="str">
            <v>Show</v>
          </cell>
          <cell r="B106" t="str">
            <v>US Private</v>
          </cell>
          <cell r="C106" t="str">
            <v>Principal Investing</v>
          </cell>
          <cell r="D106" t="str">
            <v>Horn</v>
          </cell>
          <cell r="E106" t="str">
            <v>713-853-4250</v>
          </cell>
          <cell r="F106" t="str">
            <v>First World</v>
          </cell>
          <cell r="G106" t="str">
            <v xml:space="preserve"> </v>
          </cell>
          <cell r="H106" t="str">
            <v>Telecom</v>
          </cell>
          <cell r="I106" t="str">
            <v xml:space="preserve">Private </v>
          </cell>
          <cell r="J106" t="str">
            <v>Common Equity</v>
          </cell>
          <cell r="K106">
            <v>1</v>
          </cell>
          <cell r="L106">
            <v>1</v>
          </cell>
          <cell r="M106">
            <v>0</v>
          </cell>
          <cell r="N106">
            <v>0.6</v>
          </cell>
          <cell r="O106">
            <v>1</v>
          </cell>
          <cell r="P106">
            <v>-7671122</v>
          </cell>
          <cell r="Q106">
            <v>-7671122</v>
          </cell>
          <cell r="R106">
            <v>0</v>
          </cell>
          <cell r="V106">
            <v>-7671122</v>
          </cell>
          <cell r="W106" t="str">
            <v>001:Enron-NA</v>
          </cell>
          <cell r="X106">
            <v>-4602673.2</v>
          </cell>
          <cell r="Y106">
            <v>0</v>
          </cell>
          <cell r="Z106">
            <v>-4602673.2</v>
          </cell>
          <cell r="AA106">
            <v>0</v>
          </cell>
          <cell r="AB106">
            <v>0</v>
          </cell>
          <cell r="AC106">
            <v>0</v>
          </cell>
          <cell r="AD106">
            <v>-7671122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-232849</v>
          </cell>
          <cell r="AL106">
            <v>-232849</v>
          </cell>
          <cell r="AM106">
            <v>298066</v>
          </cell>
          <cell r="AN106">
            <v>86930900</v>
          </cell>
          <cell r="AP106">
            <v>0</v>
          </cell>
          <cell r="AQ106">
            <v>86930900</v>
          </cell>
          <cell r="AR106">
            <v>1</v>
          </cell>
          <cell r="AS106">
            <v>-7671122</v>
          </cell>
          <cell r="AT106">
            <v>-7671122</v>
          </cell>
          <cell r="AU106">
            <v>0</v>
          </cell>
          <cell r="AV106">
            <v>0</v>
          </cell>
          <cell r="AW106">
            <v>-232849</v>
          </cell>
          <cell r="AX106">
            <v>-232849</v>
          </cell>
          <cell r="AY106">
            <v>0</v>
          </cell>
          <cell r="AZ106">
            <v>0</v>
          </cell>
          <cell r="BA106">
            <v>-232849</v>
          </cell>
          <cell r="BB106">
            <v>-232849</v>
          </cell>
          <cell r="BC106" t="str">
            <v xml:space="preserve"> </v>
          </cell>
          <cell r="BD106" t="str">
            <v xml:space="preserve"> </v>
          </cell>
          <cell r="BE106">
            <v>0</v>
          </cell>
        </row>
        <row r="107">
          <cell r="A107" t="str">
            <v>Show</v>
          </cell>
          <cell r="B107" t="str">
            <v>US Private</v>
          </cell>
          <cell r="C107" t="str">
            <v>West Originations</v>
          </cell>
          <cell r="D107" t="str">
            <v>Wolf</v>
          </cell>
          <cell r="E107" t="str">
            <v>Not Available</v>
          </cell>
          <cell r="F107" t="str">
            <v>Alpine Natural Gas Preferred</v>
          </cell>
          <cell r="G107" t="str">
            <v xml:space="preserve"> </v>
          </cell>
          <cell r="H107" t="str">
            <v>Energy</v>
          </cell>
          <cell r="I107" t="str">
            <v xml:space="preserve">Private </v>
          </cell>
          <cell r="J107" t="str">
            <v>Preferred Equity</v>
          </cell>
          <cell r="K107">
            <v>10694884</v>
          </cell>
          <cell r="L107">
            <v>10694884</v>
          </cell>
          <cell r="M107">
            <v>0</v>
          </cell>
          <cell r="N107">
            <v>0</v>
          </cell>
          <cell r="O107">
            <v>1</v>
          </cell>
          <cell r="P107">
            <v>0.26648255371446761</v>
          </cell>
          <cell r="Q107">
            <v>0.26648255371446761</v>
          </cell>
          <cell r="R107">
            <v>0</v>
          </cell>
          <cell r="V107">
            <v>2850000</v>
          </cell>
          <cell r="W107" t="str">
            <v>001:Enron-NA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  <cell r="AD107">
            <v>2850000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2850000</v>
          </cell>
          <cell r="AP107">
            <v>0</v>
          </cell>
          <cell r="AQ107">
            <v>2850000</v>
          </cell>
          <cell r="AR107">
            <v>1</v>
          </cell>
          <cell r="AS107">
            <v>2850000</v>
          </cell>
          <cell r="AT107">
            <v>0.26648255371446761</v>
          </cell>
          <cell r="AU107">
            <v>0</v>
          </cell>
          <cell r="AV107">
            <v>0</v>
          </cell>
          <cell r="AW107">
            <v>0</v>
          </cell>
          <cell r="AX107">
            <v>0</v>
          </cell>
          <cell r="AY107">
            <v>0</v>
          </cell>
          <cell r="AZ107">
            <v>0</v>
          </cell>
          <cell r="BA107">
            <v>0</v>
          </cell>
          <cell r="BB107">
            <v>0</v>
          </cell>
          <cell r="BC107" t="str">
            <v xml:space="preserve"> </v>
          </cell>
          <cell r="BD107" t="str">
            <v xml:space="preserve"> </v>
          </cell>
          <cell r="BE107">
            <v>0</v>
          </cell>
        </row>
        <row r="108">
          <cell r="A108" t="str">
            <v>Show</v>
          </cell>
          <cell r="B108" t="str">
            <v>US Private</v>
          </cell>
          <cell r="C108" t="str">
            <v>Upstream</v>
          </cell>
          <cell r="D108" t="str">
            <v>McBride</v>
          </cell>
          <cell r="E108" t="str">
            <v>713-853-9250</v>
          </cell>
          <cell r="F108" t="str">
            <v>EEX Equity</v>
          </cell>
          <cell r="G108" t="str">
            <v xml:space="preserve"> </v>
          </cell>
          <cell r="H108" t="str">
            <v>Energy</v>
          </cell>
          <cell r="I108" t="str">
            <v xml:space="preserve">Private </v>
          </cell>
          <cell r="J108" t="str">
            <v>Common Equity</v>
          </cell>
          <cell r="K108">
            <v>1</v>
          </cell>
          <cell r="L108">
            <v>1</v>
          </cell>
          <cell r="M108">
            <v>0</v>
          </cell>
          <cell r="N108">
            <v>0</v>
          </cell>
          <cell r="O108">
            <v>1</v>
          </cell>
          <cell r="P108">
            <v>328125</v>
          </cell>
          <cell r="Q108">
            <v>328125</v>
          </cell>
          <cell r="R108">
            <v>0</v>
          </cell>
          <cell r="V108">
            <v>328125</v>
          </cell>
          <cell r="W108" t="str">
            <v>001:Enron-NA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328125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328125</v>
          </cell>
          <cell r="AP108">
            <v>0</v>
          </cell>
          <cell r="AQ108">
            <v>328125</v>
          </cell>
          <cell r="AR108">
            <v>1</v>
          </cell>
          <cell r="AS108">
            <v>328125</v>
          </cell>
          <cell r="AT108">
            <v>328125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 t="str">
            <v xml:space="preserve"> </v>
          </cell>
          <cell r="BD108" t="str">
            <v xml:space="preserve"> </v>
          </cell>
          <cell r="BE108">
            <v>0</v>
          </cell>
        </row>
        <row r="109">
          <cell r="A109" t="str">
            <v>Show</v>
          </cell>
          <cell r="B109" t="str">
            <v>US Private</v>
          </cell>
          <cell r="C109" t="str">
            <v>Upstream</v>
          </cell>
          <cell r="D109" t="str">
            <v>Eubank</v>
          </cell>
          <cell r="E109" t="str">
            <v>713-853-6579</v>
          </cell>
          <cell r="F109" t="str">
            <v>LSI Preferred Private</v>
          </cell>
          <cell r="G109" t="str">
            <v xml:space="preserve"> </v>
          </cell>
          <cell r="H109" t="str">
            <v>OSX</v>
          </cell>
          <cell r="I109" t="str">
            <v xml:space="preserve">Private </v>
          </cell>
          <cell r="J109" t="str">
            <v>Preferred Equity</v>
          </cell>
          <cell r="K109">
            <v>4000</v>
          </cell>
          <cell r="L109">
            <v>4000</v>
          </cell>
          <cell r="M109">
            <v>0</v>
          </cell>
          <cell r="N109">
            <v>0</v>
          </cell>
          <cell r="O109">
            <v>1</v>
          </cell>
          <cell r="P109">
            <v>0</v>
          </cell>
          <cell r="Q109">
            <v>0</v>
          </cell>
          <cell r="R109">
            <v>0</v>
          </cell>
          <cell r="V109">
            <v>0</v>
          </cell>
          <cell r="W109" t="str">
            <v>001:Enron-NA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P109">
            <v>0</v>
          </cell>
          <cell r="AQ109">
            <v>0</v>
          </cell>
          <cell r="AR109">
            <v>1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 t="str">
            <v xml:space="preserve"> </v>
          </cell>
          <cell r="BD109" t="str">
            <v xml:space="preserve"> </v>
          </cell>
          <cell r="BE109">
            <v>0</v>
          </cell>
        </row>
        <row r="110">
          <cell r="A110" t="str">
            <v>Show</v>
          </cell>
          <cell r="B110" t="str">
            <v>US Private</v>
          </cell>
          <cell r="C110" t="str">
            <v>Restructured Assets</v>
          </cell>
          <cell r="D110" t="str">
            <v>Hopley</v>
          </cell>
          <cell r="E110" t="str">
            <v>713-853-3964</v>
          </cell>
          <cell r="F110" t="str">
            <v>NSM Common RA</v>
          </cell>
          <cell r="G110" t="str">
            <v xml:space="preserve"> </v>
          </cell>
          <cell r="H110" t="str">
            <v>Steel</v>
          </cell>
          <cell r="I110" t="str">
            <v xml:space="preserve">Private </v>
          </cell>
          <cell r="J110" t="str">
            <v>Common Equity</v>
          </cell>
          <cell r="K110">
            <v>27955691</v>
          </cell>
          <cell r="L110">
            <v>27955691</v>
          </cell>
          <cell r="M110">
            <v>0</v>
          </cell>
          <cell r="N110">
            <v>0</v>
          </cell>
          <cell r="O110">
            <v>1</v>
          </cell>
          <cell r="P110">
            <v>0</v>
          </cell>
          <cell r="Q110">
            <v>0</v>
          </cell>
          <cell r="R110">
            <v>0</v>
          </cell>
          <cell r="V110">
            <v>0</v>
          </cell>
          <cell r="W110" t="str">
            <v>001:Enron-NA</v>
          </cell>
          <cell r="X110">
            <v>0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P110">
            <v>0</v>
          </cell>
          <cell r="AQ110">
            <v>0</v>
          </cell>
          <cell r="AR110">
            <v>1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 t="str">
            <v xml:space="preserve"> </v>
          </cell>
          <cell r="BD110" t="str">
            <v xml:space="preserve"> </v>
          </cell>
          <cell r="BE110">
            <v>0</v>
          </cell>
        </row>
        <row r="111">
          <cell r="A111" t="str">
            <v>Show</v>
          </cell>
          <cell r="B111" t="str">
            <v>Priv. Equity Partnerships</v>
          </cell>
          <cell r="C111" t="str">
            <v>Upstream</v>
          </cell>
          <cell r="D111" t="str">
            <v>McBride</v>
          </cell>
          <cell r="E111" t="str">
            <v>713-853-9250</v>
          </cell>
          <cell r="F111" t="str">
            <v>Ridgelake ORRI</v>
          </cell>
          <cell r="G111" t="str">
            <v xml:space="preserve"> </v>
          </cell>
          <cell r="H111" t="str">
            <v>Energy</v>
          </cell>
          <cell r="I111" t="str">
            <v xml:space="preserve">Private </v>
          </cell>
          <cell r="J111" t="str">
            <v>Partnership</v>
          </cell>
          <cell r="K111">
            <v>1</v>
          </cell>
          <cell r="L111">
            <v>1</v>
          </cell>
          <cell r="M111">
            <v>0</v>
          </cell>
          <cell r="N111">
            <v>0</v>
          </cell>
          <cell r="O111">
            <v>1</v>
          </cell>
          <cell r="P111">
            <v>574031.73</v>
          </cell>
          <cell r="Q111">
            <v>574031.73</v>
          </cell>
          <cell r="R111">
            <v>0</v>
          </cell>
          <cell r="V111">
            <v>574031.73</v>
          </cell>
          <cell r="W111" t="str">
            <v>001:Enron-NA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574031.73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672285</v>
          </cell>
          <cell r="AP111">
            <v>0</v>
          </cell>
          <cell r="AQ111">
            <v>672285</v>
          </cell>
          <cell r="AR111">
            <v>1</v>
          </cell>
          <cell r="AS111">
            <v>574031.73</v>
          </cell>
          <cell r="AT111">
            <v>574031.73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B111">
            <v>0</v>
          </cell>
          <cell r="BC111" t="str">
            <v xml:space="preserve"> </v>
          </cell>
          <cell r="BD111" t="str">
            <v xml:space="preserve"> </v>
          </cell>
          <cell r="BE111">
            <v>0</v>
          </cell>
        </row>
        <row r="112">
          <cell r="A112" t="str">
            <v>Show</v>
          </cell>
          <cell r="B112" t="str">
            <v>Convertible - Public</v>
          </cell>
          <cell r="C112" t="str">
            <v>Restructured Assets</v>
          </cell>
          <cell r="D112" t="str">
            <v>Hopley</v>
          </cell>
          <cell r="E112" t="str">
            <v>713-853-3964</v>
          </cell>
          <cell r="F112" t="str">
            <v>Costilla Convertible RA</v>
          </cell>
          <cell r="G112" t="str">
            <v>COSEQ</v>
          </cell>
          <cell r="H112" t="str">
            <v>Energy</v>
          </cell>
          <cell r="I112" t="str">
            <v>Convertible</v>
          </cell>
          <cell r="J112" t="str">
            <v>Convertible Preferred</v>
          </cell>
          <cell r="K112">
            <v>31250</v>
          </cell>
          <cell r="L112">
            <v>31250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V112">
            <v>0</v>
          </cell>
          <cell r="W112" t="str">
            <v>001:Enron-NA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  <cell r="AN112">
            <v>0</v>
          </cell>
          <cell r="AP112">
            <v>0</v>
          </cell>
          <cell r="AQ112">
            <v>0</v>
          </cell>
          <cell r="AR112">
            <v>80.709999999999994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>
            <v>0</v>
          </cell>
          <cell r="BC112">
            <v>0.09</v>
          </cell>
          <cell r="BD112">
            <v>0.1</v>
          </cell>
          <cell r="BE112">
            <v>0</v>
          </cell>
        </row>
        <row r="113">
          <cell r="A113" t="str">
            <v>Show</v>
          </cell>
          <cell r="B113" t="str">
            <v>Convertible - Public</v>
          </cell>
          <cell r="C113" t="str">
            <v>Restructured Assets</v>
          </cell>
          <cell r="D113" t="str">
            <v>Hopley</v>
          </cell>
          <cell r="E113" t="str">
            <v>713-853-3964</v>
          </cell>
          <cell r="F113" t="str">
            <v>Inland Convertible RA</v>
          </cell>
          <cell r="G113" t="str">
            <v>INLN</v>
          </cell>
          <cell r="H113" t="str">
            <v>Energy</v>
          </cell>
          <cell r="I113" t="str">
            <v>Convertible</v>
          </cell>
          <cell r="J113" t="str">
            <v>Convertible Preferred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0.23088879818117178</v>
          </cell>
          <cell r="P113">
            <v>80.556626375015668</v>
          </cell>
          <cell r="Q113">
            <v>80.443392953886004</v>
          </cell>
          <cell r="R113">
            <v>0.11323342112966372</v>
          </cell>
          <cell r="V113">
            <v>0</v>
          </cell>
          <cell r="W113" t="str">
            <v>001:Enron-NA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0</v>
          </cell>
          <cell r="AH113">
            <v>0</v>
          </cell>
          <cell r="AI113">
            <v>0</v>
          </cell>
          <cell r="AJ113">
            <v>0</v>
          </cell>
          <cell r="AK113">
            <v>0</v>
          </cell>
          <cell r="AL113">
            <v>0</v>
          </cell>
          <cell r="AM113">
            <v>1698620</v>
          </cell>
          <cell r="AN113">
            <v>0</v>
          </cell>
          <cell r="AP113">
            <v>0</v>
          </cell>
          <cell r="AQ113">
            <v>0</v>
          </cell>
          <cell r="AR113">
            <v>8.33</v>
          </cell>
          <cell r="AS113">
            <v>0</v>
          </cell>
          <cell r="AT113">
            <v>4.75</v>
          </cell>
          <cell r="AU113">
            <v>0</v>
          </cell>
          <cell r="AV113">
            <v>0</v>
          </cell>
          <cell r="AW113">
            <v>0</v>
          </cell>
          <cell r="AX113">
            <v>0</v>
          </cell>
          <cell r="AY113">
            <v>0</v>
          </cell>
          <cell r="AZ113">
            <v>0</v>
          </cell>
          <cell r="BA113">
            <v>0</v>
          </cell>
          <cell r="BB113">
            <v>0</v>
          </cell>
          <cell r="BC113">
            <v>4.75</v>
          </cell>
          <cell r="BD113">
            <v>4.75</v>
          </cell>
          <cell r="BE113">
            <v>0</v>
          </cell>
        </row>
        <row r="114">
          <cell r="A114" t="str">
            <v>Show</v>
          </cell>
          <cell r="B114" t="str">
            <v>Convertible - Private</v>
          </cell>
          <cell r="C114" t="str">
            <v>Restructured Assets</v>
          </cell>
          <cell r="D114" t="str">
            <v>Hopley</v>
          </cell>
          <cell r="E114" t="str">
            <v>713-853-3964</v>
          </cell>
          <cell r="F114" t="str">
            <v>Crown Energy Convertible RA</v>
          </cell>
          <cell r="G114" t="str">
            <v>CROE</v>
          </cell>
          <cell r="H114" t="str">
            <v>Heavy Construction</v>
          </cell>
          <cell r="I114" t="str">
            <v>Convertible</v>
          </cell>
          <cell r="J114" t="str">
            <v>Convertible Preferred</v>
          </cell>
          <cell r="K114">
            <v>817049</v>
          </cell>
          <cell r="L114">
            <v>817049</v>
          </cell>
          <cell r="M114">
            <v>0</v>
          </cell>
          <cell r="N114">
            <v>0</v>
          </cell>
          <cell r="O114">
            <v>0.28000000000000003</v>
          </cell>
          <cell r="P114">
            <v>3.6962287451548193</v>
          </cell>
          <cell r="Q114">
            <v>3.6962287451548193</v>
          </cell>
          <cell r="R114">
            <v>0</v>
          </cell>
          <cell r="V114">
            <v>3020000</v>
          </cell>
          <cell r="W114" t="str">
            <v>001:Enron-NA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3020000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0</v>
          </cell>
          <cell r="AN114">
            <v>3020000</v>
          </cell>
          <cell r="AP114">
            <v>0</v>
          </cell>
          <cell r="AQ114">
            <v>3020000</v>
          </cell>
          <cell r="AR114">
            <v>1</v>
          </cell>
          <cell r="AS114">
            <v>845600.00000000012</v>
          </cell>
          <cell r="AT114">
            <v>3.6962287451548193</v>
          </cell>
          <cell r="AU114">
            <v>0</v>
          </cell>
          <cell r="AV114">
            <v>0</v>
          </cell>
          <cell r="AW114">
            <v>0</v>
          </cell>
          <cell r="AX114">
            <v>0</v>
          </cell>
          <cell r="AY114">
            <v>0</v>
          </cell>
          <cell r="AZ114">
            <v>0</v>
          </cell>
          <cell r="BA114">
            <v>0</v>
          </cell>
          <cell r="BB114">
            <v>0</v>
          </cell>
          <cell r="BC114" t="str">
            <v xml:space="preserve"> </v>
          </cell>
          <cell r="BD114" t="str">
            <v xml:space="preserve"> </v>
          </cell>
          <cell r="BE114">
            <v>0</v>
          </cell>
        </row>
        <row r="115">
          <cell r="A115" t="str">
            <v>Show</v>
          </cell>
          <cell r="B115" t="str">
            <v>Convertible - Private</v>
          </cell>
          <cell r="C115" t="str">
            <v>Upstream</v>
          </cell>
          <cell r="D115" t="str">
            <v>Dunn</v>
          </cell>
          <cell r="E115" t="str">
            <v>713-853-7752</v>
          </cell>
          <cell r="F115" t="str">
            <v>Mariner Convertible</v>
          </cell>
          <cell r="G115" t="str">
            <v xml:space="preserve"> </v>
          </cell>
          <cell r="H115" t="str">
            <v>Energy</v>
          </cell>
          <cell r="I115" t="str">
            <v>Convertible</v>
          </cell>
          <cell r="J115" t="str">
            <v>Convertible Debt</v>
          </cell>
          <cell r="K115">
            <v>28571.428571500001</v>
          </cell>
          <cell r="L115">
            <v>28571.428571500001</v>
          </cell>
          <cell r="M115">
            <v>0</v>
          </cell>
          <cell r="N115">
            <v>0.3</v>
          </cell>
          <cell r="O115">
            <v>0.8</v>
          </cell>
          <cell r="P115">
            <v>643.98659499839005</v>
          </cell>
          <cell r="Q115">
            <v>643.98659499839005</v>
          </cell>
          <cell r="R115">
            <v>0</v>
          </cell>
          <cell r="V115">
            <v>18399617</v>
          </cell>
          <cell r="W115" t="str">
            <v>001:Enron-NA</v>
          </cell>
          <cell r="X115">
            <v>4415908.08</v>
          </cell>
          <cell r="Y115">
            <v>0</v>
          </cell>
          <cell r="Z115">
            <v>4415908.08</v>
          </cell>
          <cell r="AA115">
            <v>0</v>
          </cell>
          <cell r="AB115">
            <v>0</v>
          </cell>
          <cell r="AC115">
            <v>0</v>
          </cell>
          <cell r="AD115">
            <v>18399617</v>
          </cell>
          <cell r="AE115">
            <v>0</v>
          </cell>
          <cell r="AF115">
            <v>0</v>
          </cell>
          <cell r="AG115">
            <v>0</v>
          </cell>
          <cell r="AH115">
            <v>0</v>
          </cell>
          <cell r="AI115">
            <v>0</v>
          </cell>
          <cell r="AJ115">
            <v>0</v>
          </cell>
          <cell r="AK115">
            <v>0</v>
          </cell>
          <cell r="AL115">
            <v>0</v>
          </cell>
          <cell r="AM115">
            <v>-2.6373031536408575E-10</v>
          </cell>
          <cell r="AN115">
            <v>65938000</v>
          </cell>
          <cell r="AP115">
            <v>0</v>
          </cell>
          <cell r="AQ115">
            <v>65938000</v>
          </cell>
          <cell r="AR115">
            <v>1</v>
          </cell>
          <cell r="AS115">
            <v>14719693.600000001</v>
          </cell>
          <cell r="AT115">
            <v>643.98659499839005</v>
          </cell>
          <cell r="AU115">
            <v>0</v>
          </cell>
          <cell r="AV115">
            <v>0</v>
          </cell>
          <cell r="AW115">
            <v>0</v>
          </cell>
          <cell r="AX115">
            <v>0</v>
          </cell>
          <cell r="AY115">
            <v>0</v>
          </cell>
          <cell r="AZ115">
            <v>0</v>
          </cell>
          <cell r="BA115">
            <v>0</v>
          </cell>
          <cell r="BB115">
            <v>0</v>
          </cell>
          <cell r="BC115" t="str">
            <v xml:space="preserve"> </v>
          </cell>
          <cell r="BD115" t="str">
            <v xml:space="preserve"> </v>
          </cell>
          <cell r="BE115">
            <v>0</v>
          </cell>
        </row>
        <row r="116">
          <cell r="A116" t="str">
            <v>Show</v>
          </cell>
          <cell r="B116" t="str">
            <v>Convertible - Public</v>
          </cell>
          <cell r="C116" t="str">
            <v>Principal Investing</v>
          </cell>
          <cell r="D116" t="str">
            <v>Greer/Horn</v>
          </cell>
          <cell r="E116" t="str">
            <v>713-853-9140/713-853-4250</v>
          </cell>
          <cell r="F116" t="str">
            <v>Quanta Convertible</v>
          </cell>
          <cell r="G116" t="str">
            <v>PWR</v>
          </cell>
          <cell r="H116" t="str">
            <v>Utility Services</v>
          </cell>
          <cell r="I116" t="str">
            <v>Convertible</v>
          </cell>
          <cell r="J116" t="str">
            <v>Convertible Debt</v>
          </cell>
          <cell r="K116">
            <v>625000</v>
          </cell>
          <cell r="L116">
            <v>625000</v>
          </cell>
          <cell r="M116">
            <v>0</v>
          </cell>
          <cell r="N116">
            <v>0</v>
          </cell>
          <cell r="O116">
            <v>0.89734906490172572</v>
          </cell>
          <cell r="P116">
            <v>175.88615026121772</v>
          </cell>
          <cell r="Q116">
            <v>171.04648133530532</v>
          </cell>
          <cell r="R116">
            <v>4.8396689259124059</v>
          </cell>
          <cell r="V116">
            <v>109928843.91326107</v>
          </cell>
          <cell r="W116" t="str">
            <v>001:Enron-NA</v>
          </cell>
          <cell r="X116">
            <v>79932918.070546523</v>
          </cell>
          <cell r="Y116">
            <v>0</v>
          </cell>
          <cell r="Z116">
            <v>79932918.070546523</v>
          </cell>
          <cell r="AA116">
            <v>79932918.070546523</v>
          </cell>
          <cell r="AB116">
            <v>0</v>
          </cell>
          <cell r="AC116">
            <v>79932918.070546523</v>
          </cell>
          <cell r="AD116">
            <v>106904050.83456582</v>
          </cell>
          <cell r="AE116">
            <v>3024793.0786952525</v>
          </cell>
          <cell r="AF116">
            <v>0</v>
          </cell>
          <cell r="AG116">
            <v>0</v>
          </cell>
          <cell r="AH116">
            <v>3024793.0786952525</v>
          </cell>
          <cell r="AI116">
            <v>47875996.962790132</v>
          </cell>
          <cell r="AJ116">
            <v>0</v>
          </cell>
          <cell r="AK116">
            <v>316338</v>
          </cell>
          <cell r="AL116">
            <v>48192334.962790132</v>
          </cell>
          <cell r="AM116">
            <v>-3145353.4325060286</v>
          </cell>
          <cell r="AN116">
            <v>62052846.950470939</v>
          </cell>
          <cell r="AP116">
            <v>0</v>
          </cell>
          <cell r="AQ116">
            <v>62052846.950470939</v>
          </cell>
          <cell r="AR116">
            <v>3.5890900000000001</v>
          </cell>
          <cell r="AS116">
            <v>105174892.19808753</v>
          </cell>
          <cell r="AT116">
            <v>52.25</v>
          </cell>
          <cell r="AU116">
            <v>23609937.881418064</v>
          </cell>
          <cell r="AV116">
            <v>0</v>
          </cell>
          <cell r="AW116">
            <v>316338</v>
          </cell>
          <cell r="AX116">
            <v>23926275.881418064</v>
          </cell>
          <cell r="AY116">
            <v>47875996.962790132</v>
          </cell>
          <cell r="AZ116">
            <v>0</v>
          </cell>
          <cell r="BA116">
            <v>316338</v>
          </cell>
          <cell r="BB116">
            <v>48192334.962790132</v>
          </cell>
          <cell r="BC116">
            <v>52.25</v>
          </cell>
          <cell r="BD116">
            <v>50.75</v>
          </cell>
          <cell r="BE116">
            <v>20585144.802722812</v>
          </cell>
        </row>
        <row r="117">
          <cell r="A117" t="str">
            <v>Show</v>
          </cell>
          <cell r="B117" t="str">
            <v>Convertible - Public</v>
          </cell>
          <cell r="C117" t="str">
            <v>Principal Investing</v>
          </cell>
          <cell r="D117" t="str">
            <v>Greer/Horn</v>
          </cell>
          <cell r="E117" t="str">
            <v>713-853-9140/713-853-4250</v>
          </cell>
          <cell r="F117" t="str">
            <v>Quanta Convertible Condor</v>
          </cell>
          <cell r="G117" t="str">
            <v>PWR</v>
          </cell>
          <cell r="H117" t="str">
            <v>Utility Services</v>
          </cell>
          <cell r="I117" t="str">
            <v>Convertible</v>
          </cell>
          <cell r="J117" t="str">
            <v>Convertible Debt</v>
          </cell>
          <cell r="K117">
            <v>-250000</v>
          </cell>
          <cell r="L117">
            <v>-250000</v>
          </cell>
          <cell r="M117">
            <v>0</v>
          </cell>
          <cell r="N117">
            <v>0</v>
          </cell>
          <cell r="O117">
            <v>0.89734906490172572</v>
          </cell>
          <cell r="P117">
            <v>175.88615026121772</v>
          </cell>
          <cell r="Q117">
            <v>171.04648133530532</v>
          </cell>
          <cell r="R117">
            <v>4.8396689259124059</v>
          </cell>
          <cell r="V117">
            <v>-43971537.565304428</v>
          </cell>
          <cell r="W117" t="str">
            <v>001:Enron-NA</v>
          </cell>
          <cell r="X117">
            <v>-31973167.228218604</v>
          </cell>
          <cell r="Y117">
            <v>0</v>
          </cell>
          <cell r="Z117">
            <v>-31973167.228218604</v>
          </cell>
          <cell r="AA117">
            <v>-31973167.228218604</v>
          </cell>
          <cell r="AB117">
            <v>0</v>
          </cell>
          <cell r="AC117">
            <v>-31973167.228218604</v>
          </cell>
          <cell r="AD117">
            <v>-42761620.333826326</v>
          </cell>
          <cell r="AE117">
            <v>-1209917.2314781025</v>
          </cell>
          <cell r="AF117">
            <v>0</v>
          </cell>
          <cell r="AG117">
            <v>0</v>
          </cell>
          <cell r="AH117">
            <v>-1209917.2314781025</v>
          </cell>
          <cell r="AI117">
            <v>-19150398.785116054</v>
          </cell>
          <cell r="AJ117">
            <v>0</v>
          </cell>
          <cell r="AK117">
            <v>0</v>
          </cell>
          <cell r="AL117">
            <v>-19150398.785116054</v>
          </cell>
          <cell r="AM117">
            <v>315687.80981162563</v>
          </cell>
          <cell r="AN117">
            <v>-24821138.780188374</v>
          </cell>
          <cell r="AP117">
            <v>0</v>
          </cell>
          <cell r="AQ117">
            <v>-24821138.780188374</v>
          </cell>
          <cell r="AR117">
            <v>3.5890900000000001</v>
          </cell>
          <cell r="AS117">
            <v>-42069956.879235007</v>
          </cell>
          <cell r="AT117">
            <v>52.25</v>
          </cell>
          <cell r="AU117">
            <v>-9443975.1525672227</v>
          </cell>
          <cell r="AV117">
            <v>0</v>
          </cell>
          <cell r="AW117">
            <v>0</v>
          </cell>
          <cell r="AX117">
            <v>-9443975.1525672227</v>
          </cell>
          <cell r="AY117">
            <v>-19150398.785116054</v>
          </cell>
          <cell r="AZ117">
            <v>0</v>
          </cell>
          <cell r="BA117">
            <v>0</v>
          </cell>
          <cell r="BB117">
            <v>-19150398.785116054</v>
          </cell>
          <cell r="BC117">
            <v>52.25</v>
          </cell>
          <cell r="BD117">
            <v>50.75</v>
          </cell>
          <cell r="BE117">
            <v>-8234057.9210891202</v>
          </cell>
        </row>
        <row r="118">
          <cell r="A118" t="str">
            <v>Show</v>
          </cell>
          <cell r="B118" t="str">
            <v>Convertible - Private</v>
          </cell>
          <cell r="C118" t="str">
            <v>Paper</v>
          </cell>
          <cell r="D118" t="str">
            <v>Ondarza</v>
          </cell>
          <cell r="E118" t="str">
            <v>713-853-6058</v>
          </cell>
          <cell r="F118" t="str">
            <v>Repap Energy Advisory Agreement</v>
          </cell>
          <cell r="G118" t="str">
            <v xml:space="preserve"> </v>
          </cell>
          <cell r="H118" t="str">
            <v>Paper</v>
          </cell>
          <cell r="I118" t="str">
            <v>Convertible</v>
          </cell>
          <cell r="J118" t="str">
            <v>Convertible Debt</v>
          </cell>
          <cell r="K118">
            <v>1</v>
          </cell>
          <cell r="L118">
            <v>1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V118">
            <v>0</v>
          </cell>
          <cell r="W118" t="str">
            <v>001:Enron-NA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P118">
            <v>0</v>
          </cell>
          <cell r="AQ118">
            <v>0</v>
          </cell>
          <cell r="AR118">
            <v>1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  <cell r="AX118">
            <v>0</v>
          </cell>
          <cell r="AY118">
            <v>0</v>
          </cell>
          <cell r="AZ118">
            <v>0</v>
          </cell>
          <cell r="BA118">
            <v>0</v>
          </cell>
          <cell r="BB118">
            <v>0</v>
          </cell>
          <cell r="BC118" t="str">
            <v xml:space="preserve"> </v>
          </cell>
          <cell r="BD118" t="str">
            <v xml:space="preserve"> </v>
          </cell>
          <cell r="BE118">
            <v>0</v>
          </cell>
        </row>
        <row r="119">
          <cell r="A119" t="str">
            <v>Show</v>
          </cell>
          <cell r="B119" t="str">
            <v>Convertible - Private</v>
          </cell>
          <cell r="C119" t="str">
            <v>Paper</v>
          </cell>
          <cell r="D119" t="str">
            <v>Ondarza</v>
          </cell>
          <cell r="E119" t="str">
            <v>713-853-6058</v>
          </cell>
          <cell r="F119" t="str">
            <v>Repap Convertible</v>
          </cell>
          <cell r="G119" t="str">
            <v xml:space="preserve"> </v>
          </cell>
          <cell r="H119" t="str">
            <v>Paper</v>
          </cell>
          <cell r="I119" t="str">
            <v>Convertible</v>
          </cell>
          <cell r="J119" t="str">
            <v>Convertible Debt</v>
          </cell>
          <cell r="K119">
            <v>1</v>
          </cell>
          <cell r="L119">
            <v>1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V119">
            <v>0</v>
          </cell>
          <cell r="W119" t="str">
            <v>001:Enron-NA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P119">
            <v>0</v>
          </cell>
          <cell r="AQ119">
            <v>0</v>
          </cell>
          <cell r="AR119">
            <v>1</v>
          </cell>
          <cell r="AS119">
            <v>0</v>
          </cell>
          <cell r="AT119">
            <v>0</v>
          </cell>
          <cell r="AU119">
            <v>0</v>
          </cell>
          <cell r="AV119">
            <v>0</v>
          </cell>
          <cell r="AW119">
            <v>0</v>
          </cell>
          <cell r="AX119">
            <v>0</v>
          </cell>
          <cell r="AY119">
            <v>0</v>
          </cell>
          <cell r="AZ119">
            <v>0</v>
          </cell>
          <cell r="BA119">
            <v>0</v>
          </cell>
          <cell r="BB119">
            <v>0</v>
          </cell>
          <cell r="BC119" t="str">
            <v xml:space="preserve"> </v>
          </cell>
          <cell r="BD119" t="str">
            <v xml:space="preserve"> </v>
          </cell>
          <cell r="BE119">
            <v>0</v>
          </cell>
        </row>
        <row r="120">
          <cell r="A120" t="str">
            <v>Show</v>
          </cell>
          <cell r="B120" t="str">
            <v>Convertible - Private</v>
          </cell>
          <cell r="C120" t="str">
            <v>Restructured Assets</v>
          </cell>
          <cell r="D120" t="str">
            <v>Hopley</v>
          </cell>
          <cell r="E120" t="str">
            <v>713-853-3964</v>
          </cell>
          <cell r="F120" t="str">
            <v>Repap Convertible RA</v>
          </cell>
          <cell r="G120" t="str">
            <v xml:space="preserve"> </v>
          </cell>
          <cell r="H120" t="str">
            <v>Paper</v>
          </cell>
          <cell r="I120" t="str">
            <v>Convertible</v>
          </cell>
          <cell r="J120" t="str">
            <v>Convertible Debt</v>
          </cell>
          <cell r="K120">
            <v>100000</v>
          </cell>
          <cell r="L120">
            <v>100000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0</v>
          </cell>
          <cell r="R120">
            <v>0</v>
          </cell>
          <cell r="V120">
            <v>0</v>
          </cell>
          <cell r="W120" t="str">
            <v>001:Enron-NA</v>
          </cell>
          <cell r="X120">
            <v>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P120">
            <v>0</v>
          </cell>
          <cell r="AQ120">
            <v>0</v>
          </cell>
          <cell r="AR120">
            <v>1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0</v>
          </cell>
          <cell r="AX120">
            <v>0</v>
          </cell>
          <cell r="AY120">
            <v>0</v>
          </cell>
          <cell r="AZ120">
            <v>0</v>
          </cell>
          <cell r="BA120">
            <v>0</v>
          </cell>
          <cell r="BB120">
            <v>0</v>
          </cell>
          <cell r="BC120" t="str">
            <v xml:space="preserve"> </v>
          </cell>
          <cell r="BD120" t="str">
            <v xml:space="preserve"> </v>
          </cell>
          <cell r="BE120">
            <v>0</v>
          </cell>
        </row>
        <row r="121">
          <cell r="A121" t="str">
            <v>Show</v>
          </cell>
          <cell r="B121" t="str">
            <v>Convertible - Private</v>
          </cell>
          <cell r="C121" t="str">
            <v>Paper</v>
          </cell>
          <cell r="D121" t="str">
            <v>Ondarza</v>
          </cell>
          <cell r="E121" t="str">
            <v>713-853-6058</v>
          </cell>
          <cell r="F121" t="str">
            <v xml:space="preserve">Repap Agency Agreement </v>
          </cell>
          <cell r="G121" t="str">
            <v xml:space="preserve"> </v>
          </cell>
          <cell r="H121" t="str">
            <v>Paper</v>
          </cell>
          <cell r="I121" t="str">
            <v>Convertible</v>
          </cell>
          <cell r="J121" t="str">
            <v>Convertible Debt</v>
          </cell>
          <cell r="K121">
            <v>100000</v>
          </cell>
          <cell r="L121">
            <v>100000</v>
          </cell>
          <cell r="M121">
            <v>0</v>
          </cell>
          <cell r="N121">
            <v>0</v>
          </cell>
          <cell r="O121">
            <v>0</v>
          </cell>
          <cell r="P121">
            <v>33.64</v>
          </cell>
          <cell r="Q121">
            <v>33.64</v>
          </cell>
          <cell r="R121">
            <v>0</v>
          </cell>
          <cell r="V121">
            <v>3364000</v>
          </cell>
          <cell r="W121" t="str">
            <v>001:Enron-NA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3364000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  <cell r="AN121">
            <v>3364000</v>
          </cell>
          <cell r="AP121">
            <v>0</v>
          </cell>
          <cell r="AQ121">
            <v>3364000</v>
          </cell>
          <cell r="AR121">
            <v>1</v>
          </cell>
          <cell r="AS121">
            <v>0</v>
          </cell>
          <cell r="AT121">
            <v>33.64</v>
          </cell>
          <cell r="AU121">
            <v>0</v>
          </cell>
          <cell r="AV121">
            <v>0</v>
          </cell>
          <cell r="AW121">
            <v>0</v>
          </cell>
          <cell r="AX121">
            <v>0</v>
          </cell>
          <cell r="AY121">
            <v>0</v>
          </cell>
          <cell r="AZ121">
            <v>0</v>
          </cell>
          <cell r="BA121">
            <v>0</v>
          </cell>
          <cell r="BB121">
            <v>0</v>
          </cell>
          <cell r="BC121" t="str">
            <v xml:space="preserve"> </v>
          </cell>
          <cell r="BD121" t="str">
            <v xml:space="preserve"> </v>
          </cell>
          <cell r="BE121">
            <v>0</v>
          </cell>
        </row>
        <row r="122">
          <cell r="A122" t="str">
            <v>Show</v>
          </cell>
          <cell r="B122" t="str">
            <v>Convertible - Private</v>
          </cell>
          <cell r="C122" t="str">
            <v>Restructured Assets</v>
          </cell>
          <cell r="D122" t="str">
            <v>Hopley</v>
          </cell>
          <cell r="E122" t="str">
            <v>713-853-3964</v>
          </cell>
          <cell r="F122" t="str">
            <v>Repap Agency Agreement RA</v>
          </cell>
          <cell r="G122" t="str">
            <v xml:space="preserve"> </v>
          </cell>
          <cell r="H122" t="str">
            <v>Paper</v>
          </cell>
          <cell r="I122" t="str">
            <v>Convertible</v>
          </cell>
          <cell r="J122" t="str">
            <v>Convertible Debt</v>
          </cell>
          <cell r="K122">
            <v>100000</v>
          </cell>
          <cell r="L122">
            <v>100000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V122">
            <v>0</v>
          </cell>
          <cell r="W122" t="str">
            <v>001:Enron-NA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0</v>
          </cell>
          <cell r="AP122">
            <v>0</v>
          </cell>
          <cell r="AQ122">
            <v>0</v>
          </cell>
          <cell r="AR122">
            <v>1</v>
          </cell>
          <cell r="AS122">
            <v>0</v>
          </cell>
          <cell r="AT122">
            <v>0</v>
          </cell>
          <cell r="AU122">
            <v>0</v>
          </cell>
          <cell r="AV122">
            <v>0</v>
          </cell>
          <cell r="AW122">
            <v>0</v>
          </cell>
          <cell r="AX122">
            <v>0</v>
          </cell>
          <cell r="AY122">
            <v>0</v>
          </cell>
          <cell r="AZ122">
            <v>0</v>
          </cell>
          <cell r="BA122">
            <v>0</v>
          </cell>
          <cell r="BB122">
            <v>0</v>
          </cell>
          <cell r="BC122" t="str">
            <v xml:space="preserve"> </v>
          </cell>
          <cell r="BD122" t="str">
            <v xml:space="preserve"> </v>
          </cell>
          <cell r="BE122">
            <v>0</v>
          </cell>
        </row>
        <row r="123">
          <cell r="A123" t="str">
            <v>Show</v>
          </cell>
          <cell r="B123" t="str">
            <v>Convertible - Private</v>
          </cell>
          <cell r="C123" t="str">
            <v>Upstream</v>
          </cell>
          <cell r="D123" t="str">
            <v>Cleveland</v>
          </cell>
          <cell r="E123" t="str">
            <v>713-853-3154</v>
          </cell>
          <cell r="F123" t="str">
            <v>Venoco Convertible</v>
          </cell>
          <cell r="G123" t="str">
            <v xml:space="preserve"> </v>
          </cell>
          <cell r="H123" t="str">
            <v>Energy</v>
          </cell>
          <cell r="I123" t="str">
            <v>Convertible</v>
          </cell>
          <cell r="J123" t="str">
            <v>Convertible Preferred</v>
          </cell>
          <cell r="K123">
            <v>375000</v>
          </cell>
          <cell r="L123">
            <v>375000</v>
          </cell>
          <cell r="M123">
            <v>0</v>
          </cell>
          <cell r="N123">
            <v>0</v>
          </cell>
          <cell r="O123">
            <v>0</v>
          </cell>
          <cell r="P123">
            <v>114.09062133333333</v>
          </cell>
          <cell r="Q123">
            <v>114.09062133333333</v>
          </cell>
          <cell r="R123">
            <v>0</v>
          </cell>
          <cell r="V123">
            <v>42783983</v>
          </cell>
          <cell r="W123" t="str">
            <v>001:Enron-NA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42783983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961900</v>
          </cell>
          <cell r="AL123">
            <v>961900</v>
          </cell>
          <cell r="AM123">
            <v>0</v>
          </cell>
          <cell r="AN123">
            <v>41736160</v>
          </cell>
          <cell r="AP123">
            <v>0</v>
          </cell>
          <cell r="AQ123">
            <v>41736160</v>
          </cell>
          <cell r="AR123">
            <v>1</v>
          </cell>
          <cell r="AS123">
            <v>0</v>
          </cell>
          <cell r="AT123">
            <v>114.09062133333333</v>
          </cell>
          <cell r="AU123">
            <v>0</v>
          </cell>
          <cell r="AV123">
            <v>0</v>
          </cell>
          <cell r="AW123">
            <v>961900</v>
          </cell>
          <cell r="AX123">
            <v>961900</v>
          </cell>
          <cell r="AY123">
            <v>0</v>
          </cell>
          <cell r="AZ123">
            <v>0</v>
          </cell>
          <cell r="BA123">
            <v>961900</v>
          </cell>
          <cell r="BB123">
            <v>961900</v>
          </cell>
          <cell r="BC123" t="str">
            <v xml:space="preserve"> </v>
          </cell>
          <cell r="BD123" t="str">
            <v xml:space="preserve"> </v>
          </cell>
          <cell r="BE123">
            <v>0</v>
          </cell>
        </row>
        <row r="124">
          <cell r="A124" t="str">
            <v>Show</v>
          </cell>
          <cell r="B124" t="str">
            <v>Convertible - Private</v>
          </cell>
          <cell r="C124" t="str">
            <v>Restructured Assets</v>
          </cell>
          <cell r="D124" t="str">
            <v>Hopley</v>
          </cell>
          <cell r="E124" t="str">
            <v>713-853-3964</v>
          </cell>
          <cell r="F124" t="str">
            <v>Lyco Convertible RA</v>
          </cell>
          <cell r="G124" t="str">
            <v xml:space="preserve"> </v>
          </cell>
          <cell r="H124" t="str">
            <v>Energy</v>
          </cell>
          <cell r="I124" t="str">
            <v>Convertible</v>
          </cell>
          <cell r="J124" t="str">
            <v>Convertible Preferred</v>
          </cell>
          <cell r="K124">
            <v>2000</v>
          </cell>
          <cell r="L124">
            <v>2000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V124">
            <v>0</v>
          </cell>
          <cell r="W124" t="str">
            <v>001:Enron-NA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I124">
            <v>0</v>
          </cell>
          <cell r="AJ124">
            <v>0</v>
          </cell>
          <cell r="AK124">
            <v>0</v>
          </cell>
          <cell r="AL124">
            <v>0</v>
          </cell>
          <cell r="AM124">
            <v>0</v>
          </cell>
          <cell r="AN124">
            <v>0</v>
          </cell>
          <cell r="AP124">
            <v>0</v>
          </cell>
          <cell r="AQ124">
            <v>0</v>
          </cell>
          <cell r="AR124">
            <v>1</v>
          </cell>
          <cell r="AS124">
            <v>0</v>
          </cell>
          <cell r="AT124">
            <v>0</v>
          </cell>
          <cell r="AU124">
            <v>0</v>
          </cell>
          <cell r="AV124">
            <v>0</v>
          </cell>
          <cell r="AW124">
            <v>0</v>
          </cell>
          <cell r="AX124">
            <v>0</v>
          </cell>
          <cell r="AY124">
            <v>0</v>
          </cell>
          <cell r="AZ124">
            <v>0</v>
          </cell>
          <cell r="BA124">
            <v>0</v>
          </cell>
          <cell r="BB124">
            <v>0</v>
          </cell>
          <cell r="BC124" t="str">
            <v xml:space="preserve"> </v>
          </cell>
          <cell r="BD124" t="str">
            <v xml:space="preserve"> </v>
          </cell>
          <cell r="BE124">
            <v>0</v>
          </cell>
        </row>
        <row r="125">
          <cell r="A125" t="str">
            <v>Show</v>
          </cell>
          <cell r="B125" t="str">
            <v>Convertible - Public</v>
          </cell>
          <cell r="C125" t="str">
            <v>Investment Management</v>
          </cell>
          <cell r="D125" t="str">
            <v>Hopley</v>
          </cell>
          <cell r="E125" t="str">
            <v>713-853-3964</v>
          </cell>
          <cell r="F125" t="str">
            <v>Kafus Convertible</v>
          </cell>
          <cell r="G125" t="str">
            <v>KS</v>
          </cell>
          <cell r="H125" t="str">
            <v>Paper</v>
          </cell>
          <cell r="I125" t="str">
            <v>Convertible</v>
          </cell>
          <cell r="J125" t="str">
            <v>Convertible Preferred</v>
          </cell>
          <cell r="K125">
            <v>10000</v>
          </cell>
          <cell r="L125">
            <v>10000</v>
          </cell>
          <cell r="M125">
            <v>0</v>
          </cell>
          <cell r="N125">
            <v>0</v>
          </cell>
          <cell r="O125">
            <v>0.82694945301238287</v>
          </cell>
          <cell r="P125">
            <v>1718.5461475521768</v>
          </cell>
          <cell r="Q125">
            <v>1724.3413448810816</v>
          </cell>
          <cell r="R125">
            <v>-5.7951973289048055</v>
          </cell>
          <cell r="V125">
            <v>17185461.475521769</v>
          </cell>
          <cell r="W125" t="str">
            <v>001:Enron-NA</v>
          </cell>
          <cell r="X125">
            <v>5778309.3029240249</v>
          </cell>
          <cell r="Y125">
            <v>0</v>
          </cell>
          <cell r="Z125">
            <v>5778309.3029240249</v>
          </cell>
          <cell r="AA125">
            <v>5778309.3029240249</v>
          </cell>
          <cell r="AB125">
            <v>0</v>
          </cell>
          <cell r="AC125">
            <v>5778309.3029240249</v>
          </cell>
          <cell r="AD125">
            <v>17243413.448810816</v>
          </cell>
          <cell r="AE125">
            <v>-57951.973289046437</v>
          </cell>
          <cell r="AF125">
            <v>0</v>
          </cell>
          <cell r="AG125">
            <v>0</v>
          </cell>
          <cell r="AH125">
            <v>-57951.973289046437</v>
          </cell>
          <cell r="AI125">
            <v>-5204619.5649911873</v>
          </cell>
          <cell r="AJ125">
            <v>0</v>
          </cell>
          <cell r="AK125">
            <v>0</v>
          </cell>
          <cell r="AL125">
            <v>-5204619.5649911873</v>
          </cell>
          <cell r="AM125">
            <v>-918660.17596893944</v>
          </cell>
          <cell r="AN125">
            <v>22390081.040512957</v>
          </cell>
          <cell r="AP125">
            <v>0</v>
          </cell>
          <cell r="AQ125">
            <v>22390081.040512957</v>
          </cell>
          <cell r="AR125">
            <v>250</v>
          </cell>
          <cell r="AS125">
            <v>13437928.611451222</v>
          </cell>
          <cell r="AT125">
            <v>6.5</v>
          </cell>
          <cell r="AU125">
            <v>-1223372.2540901117</v>
          </cell>
          <cell r="AV125">
            <v>0</v>
          </cell>
          <cell r="AW125">
            <v>0</v>
          </cell>
          <cell r="AX125">
            <v>-1223372.2540901117</v>
          </cell>
          <cell r="AY125">
            <v>-5204619.5649911873</v>
          </cell>
          <cell r="AZ125">
            <v>0</v>
          </cell>
          <cell r="BA125">
            <v>0</v>
          </cell>
          <cell r="BB125">
            <v>-5204619.5649911873</v>
          </cell>
          <cell r="BC125">
            <v>6.5</v>
          </cell>
          <cell r="BD125">
            <v>6.3125</v>
          </cell>
          <cell r="BE125">
            <v>-1165420.2808010653</v>
          </cell>
        </row>
        <row r="126">
          <cell r="A126" t="str">
            <v>Show</v>
          </cell>
          <cell r="B126" t="str">
            <v>Warrants - Private</v>
          </cell>
          <cell r="C126" t="str">
            <v>West Originations</v>
          </cell>
          <cell r="D126" t="str">
            <v>Wolf</v>
          </cell>
          <cell r="E126" t="str">
            <v>Not Available</v>
          </cell>
          <cell r="F126" t="str">
            <v>Alpine Natural Gas Warrants</v>
          </cell>
          <cell r="G126" t="str">
            <v xml:space="preserve"> </v>
          </cell>
          <cell r="H126" t="str">
            <v>Energy</v>
          </cell>
          <cell r="I126" t="str">
            <v>Warrants</v>
          </cell>
          <cell r="J126" t="str">
            <v>Warrants</v>
          </cell>
          <cell r="K126">
            <v>1</v>
          </cell>
          <cell r="L126">
            <v>1</v>
          </cell>
          <cell r="M126">
            <v>0</v>
          </cell>
          <cell r="N126">
            <v>0</v>
          </cell>
          <cell r="O126">
            <v>1</v>
          </cell>
          <cell r="P126">
            <v>98263</v>
          </cell>
          <cell r="Q126">
            <v>98263</v>
          </cell>
          <cell r="R126">
            <v>0</v>
          </cell>
          <cell r="V126">
            <v>98263</v>
          </cell>
          <cell r="W126" t="str">
            <v>001:Enron-NA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98263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98263</v>
          </cell>
          <cell r="AP126">
            <v>0</v>
          </cell>
          <cell r="AQ126">
            <v>98263</v>
          </cell>
          <cell r="AR126">
            <v>1</v>
          </cell>
          <cell r="AS126">
            <v>98263</v>
          </cell>
          <cell r="AT126">
            <v>98263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>
            <v>0</v>
          </cell>
          <cell r="BC126" t="str">
            <v xml:space="preserve"> </v>
          </cell>
          <cell r="BD126" t="str">
            <v xml:space="preserve"> </v>
          </cell>
          <cell r="BE126">
            <v>0</v>
          </cell>
        </row>
        <row r="127">
          <cell r="A127" t="str">
            <v>Show</v>
          </cell>
          <cell r="B127" t="str">
            <v>Total Return Swap</v>
          </cell>
          <cell r="C127" t="str">
            <v>Discovery</v>
          </cell>
          <cell r="D127" t="str">
            <v>Horn</v>
          </cell>
          <cell r="E127" t="str">
            <v>713-853-4250</v>
          </cell>
          <cell r="F127" t="str">
            <v>First World (Spectranet) Warrants Discovery</v>
          </cell>
          <cell r="G127" t="str">
            <v xml:space="preserve"> </v>
          </cell>
          <cell r="H127" t="str">
            <v>Telecom</v>
          </cell>
          <cell r="I127" t="str">
            <v>Warrants</v>
          </cell>
          <cell r="J127" t="str">
            <v>Warrants</v>
          </cell>
          <cell r="K127">
            <v>1</v>
          </cell>
          <cell r="L127">
            <v>1</v>
          </cell>
          <cell r="M127">
            <v>0</v>
          </cell>
          <cell r="N127">
            <v>0</v>
          </cell>
          <cell r="O127">
            <v>1</v>
          </cell>
          <cell r="P127">
            <v>0</v>
          </cell>
          <cell r="Q127">
            <v>0</v>
          </cell>
          <cell r="R127">
            <v>0</v>
          </cell>
          <cell r="V127">
            <v>0</v>
          </cell>
          <cell r="W127" t="str">
            <v>001:Enron-NA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0</v>
          </cell>
          <cell r="AK127">
            <v>0</v>
          </cell>
          <cell r="AL127">
            <v>0</v>
          </cell>
          <cell r="AM127">
            <v>0</v>
          </cell>
          <cell r="AN127">
            <v>0</v>
          </cell>
          <cell r="AP127">
            <v>0</v>
          </cell>
          <cell r="AQ127">
            <v>0</v>
          </cell>
          <cell r="AR127">
            <v>1</v>
          </cell>
          <cell r="AS127">
            <v>0</v>
          </cell>
          <cell r="AT127">
            <v>0</v>
          </cell>
          <cell r="AU127">
            <v>0</v>
          </cell>
          <cell r="AV127">
            <v>0</v>
          </cell>
          <cell r="AW127">
            <v>0</v>
          </cell>
          <cell r="AX127">
            <v>0</v>
          </cell>
          <cell r="AY127">
            <v>0</v>
          </cell>
          <cell r="AZ127">
            <v>0</v>
          </cell>
          <cell r="BA127">
            <v>0</v>
          </cell>
          <cell r="BB127">
            <v>0</v>
          </cell>
          <cell r="BC127" t="str">
            <v xml:space="preserve"> </v>
          </cell>
          <cell r="BD127" t="str">
            <v xml:space="preserve"> </v>
          </cell>
          <cell r="BE127">
            <v>0</v>
          </cell>
        </row>
        <row r="128">
          <cell r="A128" t="str">
            <v>Show</v>
          </cell>
          <cell r="B128" t="str">
            <v>Warrants - Private</v>
          </cell>
          <cell r="C128" t="str">
            <v>Principal Investing</v>
          </cell>
          <cell r="D128" t="str">
            <v>Horn</v>
          </cell>
          <cell r="E128" t="str">
            <v>713-853-4250</v>
          </cell>
          <cell r="F128" t="str">
            <v>First World Warrants</v>
          </cell>
          <cell r="G128" t="str">
            <v xml:space="preserve"> </v>
          </cell>
          <cell r="H128" t="str">
            <v>Telecom</v>
          </cell>
          <cell r="I128" t="str">
            <v>Warrants</v>
          </cell>
          <cell r="J128" t="str">
            <v>Warrants</v>
          </cell>
          <cell r="K128">
            <v>1</v>
          </cell>
          <cell r="L128">
            <v>1</v>
          </cell>
          <cell r="M128">
            <v>0</v>
          </cell>
          <cell r="N128">
            <v>0</v>
          </cell>
          <cell r="O128">
            <v>1</v>
          </cell>
          <cell r="P128">
            <v>0</v>
          </cell>
          <cell r="Q128">
            <v>0</v>
          </cell>
          <cell r="R128">
            <v>0</v>
          </cell>
          <cell r="V128">
            <v>0</v>
          </cell>
          <cell r="W128" t="str">
            <v>001:Enron-NA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62500</v>
          </cell>
          <cell r="AL128">
            <v>62500</v>
          </cell>
          <cell r="AM128">
            <v>19767</v>
          </cell>
          <cell r="AN128">
            <v>62202933</v>
          </cell>
          <cell r="AP128">
            <v>0</v>
          </cell>
          <cell r="AQ128">
            <v>62202933</v>
          </cell>
          <cell r="AR128">
            <v>1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62500</v>
          </cell>
          <cell r="AX128">
            <v>62500</v>
          </cell>
          <cell r="AY128">
            <v>0</v>
          </cell>
          <cell r="AZ128">
            <v>0</v>
          </cell>
          <cell r="BA128">
            <v>62500</v>
          </cell>
          <cell r="BB128">
            <v>62500</v>
          </cell>
          <cell r="BC128" t="str">
            <v xml:space="preserve"> </v>
          </cell>
          <cell r="BD128" t="str">
            <v xml:space="preserve"> </v>
          </cell>
          <cell r="BE128">
            <v>0</v>
          </cell>
        </row>
        <row r="129">
          <cell r="A129" t="str">
            <v>Show</v>
          </cell>
          <cell r="B129" t="str">
            <v>Warrants - Private</v>
          </cell>
          <cell r="C129" t="str">
            <v>Restructured Assets</v>
          </cell>
          <cell r="D129" t="str">
            <v>Hopley</v>
          </cell>
          <cell r="E129" t="str">
            <v>713-853-3964</v>
          </cell>
          <cell r="F129" t="str">
            <v>Gasco Distribution Warrants RA</v>
          </cell>
          <cell r="G129" t="str">
            <v xml:space="preserve"> </v>
          </cell>
          <cell r="H129" t="str">
            <v>Energy</v>
          </cell>
          <cell r="I129" t="str">
            <v>Warrants</v>
          </cell>
          <cell r="J129" t="str">
            <v>Warrants</v>
          </cell>
          <cell r="K129">
            <v>1</v>
          </cell>
          <cell r="L129">
            <v>1</v>
          </cell>
          <cell r="M129">
            <v>0</v>
          </cell>
          <cell r="N129">
            <v>0</v>
          </cell>
          <cell r="O129">
            <v>1</v>
          </cell>
          <cell r="P129">
            <v>0</v>
          </cell>
          <cell r="Q129">
            <v>0</v>
          </cell>
          <cell r="R129">
            <v>0</v>
          </cell>
          <cell r="V129">
            <v>0</v>
          </cell>
          <cell r="W129" t="str">
            <v>001:Enron-NA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P129">
            <v>0</v>
          </cell>
          <cell r="AQ129">
            <v>0</v>
          </cell>
          <cell r="AR129">
            <v>1</v>
          </cell>
          <cell r="AS129">
            <v>0</v>
          </cell>
          <cell r="AT129">
            <v>0</v>
          </cell>
          <cell r="AU129">
            <v>0</v>
          </cell>
          <cell r="AV129">
            <v>0</v>
          </cell>
          <cell r="AW129">
            <v>0</v>
          </cell>
          <cell r="AX129">
            <v>0</v>
          </cell>
          <cell r="AY129">
            <v>0</v>
          </cell>
          <cell r="AZ129">
            <v>0</v>
          </cell>
          <cell r="BA129">
            <v>0</v>
          </cell>
          <cell r="BB129">
            <v>0</v>
          </cell>
          <cell r="BC129" t="str">
            <v xml:space="preserve"> </v>
          </cell>
          <cell r="BD129" t="str">
            <v xml:space="preserve"> </v>
          </cell>
          <cell r="BE129">
            <v>0</v>
          </cell>
        </row>
        <row r="130">
          <cell r="A130" t="str">
            <v>Show</v>
          </cell>
          <cell r="B130" t="str">
            <v>Warrants - Private</v>
          </cell>
          <cell r="C130" t="str">
            <v>Upstream</v>
          </cell>
          <cell r="D130" t="str">
            <v>Eubank</v>
          </cell>
          <cell r="E130" t="str">
            <v>713-853-6579</v>
          </cell>
          <cell r="F130" t="str">
            <v>HV Marine Warrants</v>
          </cell>
          <cell r="G130" t="str">
            <v xml:space="preserve"> </v>
          </cell>
          <cell r="H130" t="str">
            <v>OSX</v>
          </cell>
          <cell r="I130" t="str">
            <v>Warrants</v>
          </cell>
          <cell r="J130" t="str">
            <v>Warrants</v>
          </cell>
          <cell r="K130">
            <v>1</v>
          </cell>
          <cell r="L130">
            <v>1</v>
          </cell>
          <cell r="M130">
            <v>0</v>
          </cell>
          <cell r="N130">
            <v>0</v>
          </cell>
          <cell r="O130">
            <v>1</v>
          </cell>
          <cell r="P130">
            <v>8787249</v>
          </cell>
          <cell r="Q130">
            <v>8787249</v>
          </cell>
          <cell r="R130">
            <v>0</v>
          </cell>
          <cell r="V130">
            <v>8787249</v>
          </cell>
          <cell r="W130" t="str">
            <v>001:Enron-NA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>
            <v>0</v>
          </cell>
          <cell r="AC130">
            <v>0</v>
          </cell>
          <cell r="AD130">
            <v>8787249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8787249</v>
          </cell>
          <cell r="AP130">
            <v>0</v>
          </cell>
          <cell r="AQ130">
            <v>8787249</v>
          </cell>
          <cell r="AR130">
            <v>1</v>
          </cell>
          <cell r="AS130">
            <v>8787249</v>
          </cell>
          <cell r="AT130">
            <v>8787249</v>
          </cell>
          <cell r="AU130">
            <v>0</v>
          </cell>
          <cell r="AV130">
            <v>0</v>
          </cell>
          <cell r="AW130">
            <v>0</v>
          </cell>
          <cell r="AX130">
            <v>0</v>
          </cell>
          <cell r="AY130">
            <v>0</v>
          </cell>
          <cell r="AZ130">
            <v>0</v>
          </cell>
          <cell r="BA130">
            <v>0</v>
          </cell>
          <cell r="BB130">
            <v>0</v>
          </cell>
          <cell r="BC130" t="str">
            <v xml:space="preserve"> </v>
          </cell>
          <cell r="BD130" t="str">
            <v xml:space="preserve"> </v>
          </cell>
          <cell r="BE130">
            <v>0</v>
          </cell>
        </row>
        <row r="131">
          <cell r="A131" t="str">
            <v>Show</v>
          </cell>
          <cell r="B131" t="str">
            <v>Warrants - Private</v>
          </cell>
          <cell r="C131" t="str">
            <v>Investment Management</v>
          </cell>
          <cell r="D131" t="str">
            <v>Hopley</v>
          </cell>
          <cell r="E131" t="str">
            <v>713-853-3964</v>
          </cell>
          <cell r="F131" t="str">
            <v>Heartland Steel Warrants</v>
          </cell>
          <cell r="G131" t="str">
            <v xml:space="preserve"> </v>
          </cell>
          <cell r="H131" t="str">
            <v>Steel</v>
          </cell>
          <cell r="I131" t="str">
            <v>Warrants</v>
          </cell>
          <cell r="J131" t="str">
            <v>Warrants</v>
          </cell>
          <cell r="K131">
            <v>1</v>
          </cell>
          <cell r="L131">
            <v>1</v>
          </cell>
          <cell r="M131">
            <v>0</v>
          </cell>
          <cell r="N131">
            <v>0</v>
          </cell>
          <cell r="O131">
            <v>1</v>
          </cell>
          <cell r="P131">
            <v>5133000</v>
          </cell>
          <cell r="Q131">
            <v>5133000</v>
          </cell>
          <cell r="R131">
            <v>0</v>
          </cell>
          <cell r="V131">
            <v>5133000</v>
          </cell>
          <cell r="W131" t="str">
            <v>001:Enron-NA</v>
          </cell>
          <cell r="X131">
            <v>0</v>
          </cell>
          <cell r="Y131">
            <v>0</v>
          </cell>
          <cell r="Z131">
            <v>0</v>
          </cell>
          <cell r="AA131">
            <v>0</v>
          </cell>
          <cell r="AB131">
            <v>0</v>
          </cell>
          <cell r="AC131">
            <v>0</v>
          </cell>
          <cell r="AD131">
            <v>5133000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5133000</v>
          </cell>
          <cell r="AP131">
            <v>0</v>
          </cell>
          <cell r="AQ131">
            <v>5133000</v>
          </cell>
          <cell r="AR131">
            <v>1</v>
          </cell>
          <cell r="AS131">
            <v>5133000</v>
          </cell>
          <cell r="AT131">
            <v>5133000</v>
          </cell>
          <cell r="AU131">
            <v>0</v>
          </cell>
          <cell r="AV131">
            <v>0</v>
          </cell>
          <cell r="AW131">
            <v>0</v>
          </cell>
          <cell r="AX131">
            <v>0</v>
          </cell>
          <cell r="AY131">
            <v>0</v>
          </cell>
          <cell r="AZ131">
            <v>0</v>
          </cell>
          <cell r="BA131">
            <v>0</v>
          </cell>
          <cell r="BB131">
            <v>0</v>
          </cell>
          <cell r="BC131" t="str">
            <v xml:space="preserve"> </v>
          </cell>
          <cell r="BD131" t="str">
            <v xml:space="preserve"> </v>
          </cell>
          <cell r="BE131">
            <v>0</v>
          </cell>
        </row>
        <row r="132">
          <cell r="A132" t="str">
            <v>Show</v>
          </cell>
          <cell r="B132" t="str">
            <v>Warrants - Private</v>
          </cell>
          <cell r="C132" t="str">
            <v>Upstream</v>
          </cell>
          <cell r="D132" t="str">
            <v>Eubank</v>
          </cell>
          <cell r="E132" t="str">
            <v>713-853-6579</v>
          </cell>
          <cell r="F132" t="str">
            <v>LSI Warrants</v>
          </cell>
          <cell r="G132" t="str">
            <v xml:space="preserve"> </v>
          </cell>
          <cell r="H132" t="str">
            <v>OSX</v>
          </cell>
          <cell r="I132" t="str">
            <v>Warrants</v>
          </cell>
          <cell r="J132" t="str">
            <v>Warrants</v>
          </cell>
          <cell r="K132">
            <v>1</v>
          </cell>
          <cell r="L132">
            <v>1</v>
          </cell>
          <cell r="M132">
            <v>0</v>
          </cell>
          <cell r="N132">
            <v>0</v>
          </cell>
          <cell r="O132">
            <v>1</v>
          </cell>
          <cell r="P132">
            <v>1437750</v>
          </cell>
          <cell r="Q132">
            <v>1437750</v>
          </cell>
          <cell r="R132">
            <v>0</v>
          </cell>
          <cell r="V132">
            <v>1437750</v>
          </cell>
          <cell r="W132" t="str">
            <v>001:Enron-NA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1437750</v>
          </cell>
          <cell r="AE132">
            <v>0</v>
          </cell>
          <cell r="AF132">
            <v>0</v>
          </cell>
          <cell r="AG132">
            <v>0</v>
          </cell>
          <cell r="AH132">
            <v>0</v>
          </cell>
          <cell r="AI132">
            <v>0</v>
          </cell>
          <cell r="AJ132">
            <v>0</v>
          </cell>
          <cell r="AK132">
            <v>0</v>
          </cell>
          <cell r="AL132">
            <v>0</v>
          </cell>
          <cell r="AM132">
            <v>0</v>
          </cell>
          <cell r="AN132">
            <v>1437750</v>
          </cell>
          <cell r="AP132">
            <v>0</v>
          </cell>
          <cell r="AQ132">
            <v>1437750</v>
          </cell>
          <cell r="AR132">
            <v>1</v>
          </cell>
          <cell r="AS132">
            <v>1437750</v>
          </cell>
          <cell r="AT132">
            <v>1437750</v>
          </cell>
          <cell r="AU132">
            <v>0</v>
          </cell>
          <cell r="AV132">
            <v>0</v>
          </cell>
          <cell r="AW132">
            <v>0</v>
          </cell>
          <cell r="AX132">
            <v>0</v>
          </cell>
          <cell r="AY132">
            <v>0</v>
          </cell>
          <cell r="AZ132">
            <v>0</v>
          </cell>
          <cell r="BA132">
            <v>0</v>
          </cell>
          <cell r="BB132">
            <v>0</v>
          </cell>
          <cell r="BC132" t="str">
            <v xml:space="preserve"> </v>
          </cell>
          <cell r="BD132" t="str">
            <v xml:space="preserve"> </v>
          </cell>
          <cell r="BE132">
            <v>0</v>
          </cell>
        </row>
        <row r="133">
          <cell r="A133" t="str">
            <v>Show</v>
          </cell>
          <cell r="B133" t="str">
            <v>Warrants - Private</v>
          </cell>
          <cell r="C133" t="str">
            <v>Restructured Assets</v>
          </cell>
          <cell r="D133" t="str">
            <v>Hopley</v>
          </cell>
          <cell r="E133" t="str">
            <v>713-853-3964</v>
          </cell>
          <cell r="F133" t="str">
            <v>Qualitech Warrants RA</v>
          </cell>
          <cell r="G133" t="str">
            <v xml:space="preserve"> </v>
          </cell>
          <cell r="H133" t="str">
            <v>Steel</v>
          </cell>
          <cell r="I133" t="str">
            <v>Warrants</v>
          </cell>
          <cell r="J133" t="str">
            <v>Warrants</v>
          </cell>
          <cell r="K133">
            <v>1</v>
          </cell>
          <cell r="L133">
            <v>1</v>
          </cell>
          <cell r="M133">
            <v>0</v>
          </cell>
          <cell r="N133">
            <v>0</v>
          </cell>
          <cell r="O133">
            <v>1</v>
          </cell>
          <cell r="P133">
            <v>0</v>
          </cell>
          <cell r="Q133">
            <v>0</v>
          </cell>
          <cell r="R133">
            <v>0</v>
          </cell>
          <cell r="V133">
            <v>0</v>
          </cell>
          <cell r="W133" t="str">
            <v>001:Enron-NA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0</v>
          </cell>
          <cell r="AF133">
            <v>0</v>
          </cell>
          <cell r="AG133">
            <v>0</v>
          </cell>
          <cell r="AH133">
            <v>0</v>
          </cell>
          <cell r="AI133">
            <v>0</v>
          </cell>
          <cell r="AJ133">
            <v>0</v>
          </cell>
          <cell r="AK133">
            <v>0</v>
          </cell>
          <cell r="AL133">
            <v>0</v>
          </cell>
          <cell r="AM133">
            <v>0</v>
          </cell>
          <cell r="AN133">
            <v>0</v>
          </cell>
          <cell r="AP133">
            <v>0</v>
          </cell>
          <cell r="AQ133">
            <v>0</v>
          </cell>
          <cell r="AR133">
            <v>1</v>
          </cell>
          <cell r="AS133">
            <v>0</v>
          </cell>
          <cell r="AT133">
            <v>0</v>
          </cell>
          <cell r="AU133">
            <v>0</v>
          </cell>
          <cell r="AV133">
            <v>0</v>
          </cell>
          <cell r="AW133">
            <v>0</v>
          </cell>
          <cell r="AX133">
            <v>0</v>
          </cell>
          <cell r="AY133">
            <v>0</v>
          </cell>
          <cell r="AZ133">
            <v>0</v>
          </cell>
          <cell r="BA133">
            <v>0</v>
          </cell>
          <cell r="BB133">
            <v>0</v>
          </cell>
          <cell r="BC133" t="str">
            <v xml:space="preserve"> </v>
          </cell>
          <cell r="BD133" t="str">
            <v xml:space="preserve"> </v>
          </cell>
          <cell r="BE133">
            <v>0</v>
          </cell>
        </row>
        <row r="134">
          <cell r="A134" t="str">
            <v>Show</v>
          </cell>
          <cell r="B134" t="str">
            <v>Warrants - Private</v>
          </cell>
          <cell r="C134" t="str">
            <v>Restructured Assets</v>
          </cell>
          <cell r="D134" t="str">
            <v>Hopley</v>
          </cell>
          <cell r="E134" t="str">
            <v>713-853-3964</v>
          </cell>
          <cell r="F134" t="str">
            <v>Sierra Well Service Warrants RA</v>
          </cell>
          <cell r="G134" t="str">
            <v xml:space="preserve"> </v>
          </cell>
          <cell r="H134" t="str">
            <v>OSX</v>
          </cell>
          <cell r="I134" t="str">
            <v>Warrants</v>
          </cell>
          <cell r="J134" t="str">
            <v>Warrants</v>
          </cell>
          <cell r="K134">
            <v>1</v>
          </cell>
          <cell r="L134">
            <v>1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  <cell r="V134">
            <v>0</v>
          </cell>
          <cell r="W134" t="str">
            <v>001:Enron-NA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J134">
            <v>0</v>
          </cell>
          <cell r="AK134">
            <v>0</v>
          </cell>
          <cell r="AL134">
            <v>0</v>
          </cell>
          <cell r="AM134">
            <v>0</v>
          </cell>
          <cell r="AN134">
            <v>0</v>
          </cell>
          <cell r="AP134">
            <v>0</v>
          </cell>
          <cell r="AQ134">
            <v>0</v>
          </cell>
          <cell r="AR134">
            <v>1</v>
          </cell>
          <cell r="AS134">
            <v>0</v>
          </cell>
          <cell r="AT134">
            <v>0</v>
          </cell>
          <cell r="AU134">
            <v>0</v>
          </cell>
          <cell r="AV134">
            <v>0</v>
          </cell>
          <cell r="AW134">
            <v>0</v>
          </cell>
          <cell r="AX134">
            <v>0</v>
          </cell>
          <cell r="AY134">
            <v>0</v>
          </cell>
          <cell r="AZ134">
            <v>0</v>
          </cell>
          <cell r="BA134">
            <v>0</v>
          </cell>
          <cell r="BB134">
            <v>0</v>
          </cell>
          <cell r="BC134" t="str">
            <v xml:space="preserve"> </v>
          </cell>
          <cell r="BD134" t="str">
            <v xml:space="preserve"> </v>
          </cell>
          <cell r="BE134">
            <v>0</v>
          </cell>
        </row>
        <row r="135">
          <cell r="A135" t="str">
            <v>Show</v>
          </cell>
          <cell r="B135" t="str">
            <v>Warrants - Private</v>
          </cell>
          <cell r="C135" t="str">
            <v>Upstream</v>
          </cell>
          <cell r="D135" t="str">
            <v>Eubank</v>
          </cell>
          <cell r="E135" t="str">
            <v>713-853-6579</v>
          </cell>
          <cell r="F135" t="str">
            <v>SW Royalties Warrants</v>
          </cell>
          <cell r="G135" t="str">
            <v xml:space="preserve"> </v>
          </cell>
          <cell r="H135" t="str">
            <v>Energy</v>
          </cell>
          <cell r="I135" t="str">
            <v>Warrants</v>
          </cell>
          <cell r="J135" t="str">
            <v>Warrants</v>
          </cell>
          <cell r="K135">
            <v>1</v>
          </cell>
          <cell r="L135">
            <v>1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V135">
            <v>0</v>
          </cell>
          <cell r="W135" t="str">
            <v>001:Enron-NA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0</v>
          </cell>
          <cell r="AK135">
            <v>0</v>
          </cell>
          <cell r="AL135">
            <v>0</v>
          </cell>
          <cell r="AM135">
            <v>0</v>
          </cell>
          <cell r="AN135">
            <v>0</v>
          </cell>
          <cell r="AP135">
            <v>0</v>
          </cell>
          <cell r="AQ135">
            <v>0</v>
          </cell>
          <cell r="AR135">
            <v>1</v>
          </cell>
          <cell r="AS135">
            <v>0</v>
          </cell>
          <cell r="AT135">
            <v>0</v>
          </cell>
          <cell r="AU135">
            <v>0</v>
          </cell>
          <cell r="AV135">
            <v>0</v>
          </cell>
          <cell r="AW135">
            <v>0</v>
          </cell>
          <cell r="AX135">
            <v>0</v>
          </cell>
          <cell r="AY135">
            <v>0</v>
          </cell>
          <cell r="AZ135">
            <v>0</v>
          </cell>
          <cell r="BA135">
            <v>0</v>
          </cell>
          <cell r="BB135">
            <v>0</v>
          </cell>
          <cell r="BC135" t="str">
            <v xml:space="preserve"> </v>
          </cell>
          <cell r="BD135" t="str">
            <v xml:space="preserve"> </v>
          </cell>
          <cell r="BE135">
            <v>0</v>
          </cell>
        </row>
        <row r="136">
          <cell r="A136" t="str">
            <v>Show</v>
          </cell>
          <cell r="B136" t="str">
            <v>Warrants - Private</v>
          </cell>
          <cell r="C136" t="str">
            <v>Restructured Assets</v>
          </cell>
          <cell r="D136" t="str">
            <v>Hopley</v>
          </cell>
          <cell r="E136" t="str">
            <v>713-853-3964</v>
          </cell>
          <cell r="F136" t="str">
            <v xml:space="preserve">Tripoint (ACS) Warrants RA </v>
          </cell>
          <cell r="G136" t="str">
            <v xml:space="preserve"> </v>
          </cell>
          <cell r="H136" t="str">
            <v>OSX</v>
          </cell>
          <cell r="I136" t="str">
            <v>Warrants</v>
          </cell>
          <cell r="J136" t="str">
            <v>Warrants</v>
          </cell>
          <cell r="K136">
            <v>1</v>
          </cell>
          <cell r="L136">
            <v>1</v>
          </cell>
          <cell r="M136">
            <v>0</v>
          </cell>
          <cell r="N136">
            <v>0</v>
          </cell>
          <cell r="O136">
            <v>1</v>
          </cell>
          <cell r="P136">
            <v>0</v>
          </cell>
          <cell r="Q136">
            <v>0</v>
          </cell>
          <cell r="R136">
            <v>0</v>
          </cell>
          <cell r="V136">
            <v>0</v>
          </cell>
          <cell r="W136" t="str">
            <v>001:Enron-NA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937000</v>
          </cell>
          <cell r="AJ136">
            <v>0</v>
          </cell>
          <cell r="AK136">
            <v>0</v>
          </cell>
          <cell r="AL136">
            <v>937000</v>
          </cell>
          <cell r="AM136">
            <v>0</v>
          </cell>
          <cell r="AN136">
            <v>63000</v>
          </cell>
          <cell r="AP136">
            <v>0</v>
          </cell>
          <cell r="AQ136">
            <v>1000000</v>
          </cell>
          <cell r="AR136">
            <v>1</v>
          </cell>
          <cell r="AS136">
            <v>0</v>
          </cell>
          <cell r="AT136">
            <v>0</v>
          </cell>
          <cell r="AU136">
            <v>0</v>
          </cell>
          <cell r="AV136">
            <v>0</v>
          </cell>
          <cell r="AW136">
            <v>0</v>
          </cell>
          <cell r="AX136">
            <v>0</v>
          </cell>
          <cell r="AY136">
            <v>937000</v>
          </cell>
          <cell r="AZ136">
            <v>0</v>
          </cell>
          <cell r="BA136">
            <v>0</v>
          </cell>
          <cell r="BB136">
            <v>937000</v>
          </cell>
          <cell r="BC136" t="str">
            <v xml:space="preserve"> </v>
          </cell>
          <cell r="BD136" t="str">
            <v xml:space="preserve"> </v>
          </cell>
          <cell r="BE136">
            <v>0</v>
          </cell>
        </row>
        <row r="137">
          <cell r="A137" t="str">
            <v>Show</v>
          </cell>
          <cell r="B137" t="str">
            <v>Warrants - Public</v>
          </cell>
          <cell r="C137" t="str">
            <v>Upstream</v>
          </cell>
          <cell r="D137" t="str">
            <v>Dunn</v>
          </cell>
          <cell r="E137" t="str">
            <v>713-853-7752</v>
          </cell>
          <cell r="F137" t="str">
            <v>Belco Warrants</v>
          </cell>
          <cell r="G137" t="str">
            <v>BOG</v>
          </cell>
          <cell r="H137" t="str">
            <v>Energy</v>
          </cell>
          <cell r="I137" t="str">
            <v>Warrants</v>
          </cell>
          <cell r="J137" t="str">
            <v>Warrants</v>
          </cell>
          <cell r="K137">
            <v>1000000</v>
          </cell>
          <cell r="L137">
            <v>1000000</v>
          </cell>
          <cell r="M137">
            <v>1.0121472673166037E-3</v>
          </cell>
          <cell r="N137">
            <v>0</v>
          </cell>
          <cell r="O137">
            <v>8.7923799946001719E-4</v>
          </cell>
          <cell r="P137">
            <v>6.4885605288781583E-4</v>
          </cell>
          <cell r="Q137">
            <v>4.198875988162458E-4</v>
          </cell>
          <cell r="R137">
            <v>2.2896845407157002E-4</v>
          </cell>
          <cell r="V137">
            <v>648.85605288781585</v>
          </cell>
          <cell r="W137" t="str">
            <v>001:Enron-NA</v>
          </cell>
          <cell r="X137">
            <v>0</v>
          </cell>
          <cell r="Y137">
            <v>0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419.88759881624583</v>
          </cell>
          <cell r="AE137">
            <v>228.96845407157002</v>
          </cell>
          <cell r="AF137">
            <v>0</v>
          </cell>
          <cell r="AG137">
            <v>0</v>
          </cell>
          <cell r="AH137">
            <v>228.96845407157002</v>
          </cell>
          <cell r="AI137">
            <v>628.54221521892543</v>
          </cell>
          <cell r="AJ137">
            <v>0</v>
          </cell>
          <cell r="AK137">
            <v>0</v>
          </cell>
          <cell r="AL137">
            <v>628.54221521892543</v>
          </cell>
          <cell r="AM137">
            <v>-1301.4066097702657</v>
          </cell>
          <cell r="AN137">
            <v>20.313837668890415</v>
          </cell>
          <cell r="AP137">
            <v>8856.2885890202815</v>
          </cell>
          <cell r="AQ137">
            <v>20.313837668890415</v>
          </cell>
          <cell r="AR137">
            <v>1</v>
          </cell>
          <cell r="AS137">
            <v>7693.33249527515</v>
          </cell>
          <cell r="AT137">
            <v>8.75</v>
          </cell>
          <cell r="AU137">
            <v>572.10846868798785</v>
          </cell>
          <cell r="AV137">
            <v>0</v>
          </cell>
          <cell r="AW137">
            <v>0</v>
          </cell>
          <cell r="AX137">
            <v>572.10846868798785</v>
          </cell>
          <cell r="AY137">
            <v>628.54221521892543</v>
          </cell>
          <cell r="AZ137">
            <v>0</v>
          </cell>
          <cell r="BA137">
            <v>0</v>
          </cell>
          <cell r="BB137">
            <v>628.54221521892543</v>
          </cell>
          <cell r="BC137">
            <v>8.75</v>
          </cell>
          <cell r="BD137">
            <v>8.375</v>
          </cell>
          <cell r="BE137">
            <v>343.14001461641783</v>
          </cell>
        </row>
        <row r="138">
          <cell r="A138" t="str">
            <v>Show</v>
          </cell>
          <cell r="B138" t="str">
            <v>Warrants - Public</v>
          </cell>
          <cell r="C138" t="str">
            <v>Restructured Assets</v>
          </cell>
          <cell r="D138" t="str">
            <v>Hopley</v>
          </cell>
          <cell r="E138" t="str">
            <v>713-853-3964</v>
          </cell>
          <cell r="F138" t="str">
            <v>Carrizo Warrants RA</v>
          </cell>
          <cell r="G138" t="str">
            <v>CRZO</v>
          </cell>
          <cell r="H138" t="str">
            <v>Energy</v>
          </cell>
          <cell r="I138" t="str">
            <v>Warrants</v>
          </cell>
          <cell r="J138" t="str">
            <v>Warrants</v>
          </cell>
          <cell r="K138">
            <v>156250</v>
          </cell>
          <cell r="L138">
            <v>156250</v>
          </cell>
          <cell r="M138">
            <v>0.10574390651089863</v>
          </cell>
          <cell r="N138">
            <v>0</v>
          </cell>
          <cell r="O138">
            <v>0.74223520233321749</v>
          </cell>
          <cell r="P138">
            <v>1.4025770613806985</v>
          </cell>
          <cell r="Q138">
            <v>1.6913268099410366</v>
          </cell>
          <cell r="R138">
            <v>-0.28874974856033808</v>
          </cell>
          <cell r="V138">
            <v>219152.66584073415</v>
          </cell>
          <cell r="W138" t="str">
            <v>001:Enron-NA</v>
          </cell>
          <cell r="X138">
            <v>0</v>
          </cell>
          <cell r="Y138">
            <v>0</v>
          </cell>
          <cell r="Z138">
            <v>0</v>
          </cell>
          <cell r="AA138">
            <v>0</v>
          </cell>
          <cell r="AB138">
            <v>0</v>
          </cell>
          <cell r="AC138">
            <v>0</v>
          </cell>
          <cell r="AD138">
            <v>264269.81405328697</v>
          </cell>
          <cell r="AE138">
            <v>-45117.148212552827</v>
          </cell>
          <cell r="AF138">
            <v>0</v>
          </cell>
          <cell r="AG138">
            <v>0</v>
          </cell>
          <cell r="AH138">
            <v>-45117.148212552827</v>
          </cell>
          <cell r="AI138">
            <v>146541.3669665833</v>
          </cell>
          <cell r="AJ138">
            <v>0</v>
          </cell>
          <cell r="AK138">
            <v>0</v>
          </cell>
          <cell r="AL138">
            <v>146541.3669665833</v>
          </cell>
          <cell r="AM138">
            <v>24441.655815211678</v>
          </cell>
          <cell r="AN138">
            <v>72611.29887415086</v>
          </cell>
          <cell r="AP138">
            <v>57828.698873147689</v>
          </cell>
          <cell r="AQ138">
            <v>72611.29887415086</v>
          </cell>
          <cell r="AR138">
            <v>1</v>
          </cell>
          <cell r="AS138">
            <v>405909.87627597834</v>
          </cell>
          <cell r="AT138">
            <v>3.5</v>
          </cell>
          <cell r="AU138">
            <v>57924.088154166617</v>
          </cell>
          <cell r="AV138">
            <v>0</v>
          </cell>
          <cell r="AW138">
            <v>0</v>
          </cell>
          <cell r="AX138">
            <v>57924.088154166617</v>
          </cell>
          <cell r="AY138">
            <v>146541.3669665833</v>
          </cell>
          <cell r="AZ138">
            <v>0</v>
          </cell>
          <cell r="BA138">
            <v>0</v>
          </cell>
          <cell r="BB138">
            <v>146541.3669665833</v>
          </cell>
          <cell r="BC138">
            <v>3.5</v>
          </cell>
          <cell r="BD138">
            <v>3.875</v>
          </cell>
          <cell r="BE138">
            <v>103041.23636671944</v>
          </cell>
        </row>
        <row r="139">
          <cell r="A139" t="str">
            <v>Show</v>
          </cell>
          <cell r="B139" t="str">
            <v>Warrants - Public</v>
          </cell>
          <cell r="C139" t="str">
            <v>Upstream</v>
          </cell>
          <cell r="D139" t="str">
            <v>Byargeon</v>
          </cell>
          <cell r="E139" t="str">
            <v>713-853-0650</v>
          </cell>
          <cell r="F139" t="str">
            <v>Paradigm Warrants</v>
          </cell>
          <cell r="G139" t="str">
            <v>PGEO</v>
          </cell>
          <cell r="H139" t="str">
            <v>OSX</v>
          </cell>
          <cell r="I139" t="str">
            <v>Warrants</v>
          </cell>
          <cell r="J139" t="str">
            <v>Warrants</v>
          </cell>
          <cell r="K139">
            <v>180000</v>
          </cell>
          <cell r="L139">
            <v>180000</v>
          </cell>
          <cell r="M139">
            <v>1.8144642872641725E-2</v>
          </cell>
          <cell r="N139">
            <v>0</v>
          </cell>
          <cell r="O139">
            <v>0.91673843869024552</v>
          </cell>
          <cell r="P139">
            <v>6.0401341081479245</v>
          </cell>
          <cell r="Q139">
            <v>4.9168177830910667</v>
          </cell>
          <cell r="R139">
            <v>1.1233163250568579</v>
          </cell>
          <cell r="V139">
            <v>1087224.1394666263</v>
          </cell>
          <cell r="W139" t="str">
            <v>001:Enron-NA</v>
          </cell>
          <cell r="X139">
            <v>0</v>
          </cell>
          <cell r="Y139">
            <v>0</v>
          </cell>
          <cell r="Z139">
            <v>0</v>
          </cell>
          <cell r="AA139">
            <v>0</v>
          </cell>
          <cell r="AB139">
            <v>0</v>
          </cell>
          <cell r="AC139">
            <v>0</v>
          </cell>
          <cell r="AD139">
            <v>885027.20095639199</v>
          </cell>
          <cell r="AE139">
            <v>202196.93851023435</v>
          </cell>
          <cell r="AF139">
            <v>0</v>
          </cell>
          <cell r="AG139">
            <v>0</v>
          </cell>
          <cell r="AH139">
            <v>202196.93851023435</v>
          </cell>
          <cell r="AI139">
            <v>759472.03963202855</v>
          </cell>
          <cell r="AJ139">
            <v>0</v>
          </cell>
          <cell r="AK139">
            <v>0</v>
          </cell>
          <cell r="AL139">
            <v>759472.03963202855</v>
          </cell>
          <cell r="AM139">
            <v>-116689.07779418817</v>
          </cell>
          <cell r="AN139">
            <v>327752.09983459784</v>
          </cell>
          <cell r="AP139">
            <v>32660.357170755105</v>
          </cell>
          <cell r="AQ139">
            <v>327752.09983459784</v>
          </cell>
          <cell r="AR139">
            <v>1</v>
          </cell>
          <cell r="AS139">
            <v>1650129.1896424419</v>
          </cell>
          <cell r="AT139">
            <v>10</v>
          </cell>
          <cell r="AU139">
            <v>396848.96670311748</v>
          </cell>
          <cell r="AV139">
            <v>0</v>
          </cell>
          <cell r="AW139">
            <v>0</v>
          </cell>
          <cell r="AX139">
            <v>396848.96670311748</v>
          </cell>
          <cell r="AY139">
            <v>759472.03963202855</v>
          </cell>
          <cell r="AZ139">
            <v>0</v>
          </cell>
          <cell r="BA139">
            <v>0</v>
          </cell>
          <cell r="BB139">
            <v>759472.03963202855</v>
          </cell>
          <cell r="BC139">
            <v>10</v>
          </cell>
          <cell r="BD139">
            <v>8.75</v>
          </cell>
          <cell r="BE139">
            <v>194652.02819288312</v>
          </cell>
        </row>
        <row r="140">
          <cell r="A140" t="str">
            <v>Show</v>
          </cell>
          <cell r="B140" t="str">
            <v>Warrants - Public</v>
          </cell>
          <cell r="C140" t="str">
            <v>Restructured Assets</v>
          </cell>
          <cell r="D140" t="str">
            <v>Hopley</v>
          </cell>
          <cell r="E140" t="str">
            <v>713-853-3964</v>
          </cell>
          <cell r="F140" t="str">
            <v>Transcoastal Warrants RA</v>
          </cell>
          <cell r="G140" t="str">
            <v>TCMS</v>
          </cell>
          <cell r="H140" t="str">
            <v>OSX</v>
          </cell>
          <cell r="I140" t="str">
            <v>Warrants</v>
          </cell>
          <cell r="J140" t="str">
            <v>Warrants</v>
          </cell>
          <cell r="K140">
            <v>204000</v>
          </cell>
          <cell r="L140">
            <v>204000</v>
          </cell>
          <cell r="M140">
            <v>8.2590966717178679E-2</v>
          </cell>
          <cell r="N140">
            <v>0</v>
          </cell>
          <cell r="O140">
            <v>0.81275950099556515</v>
          </cell>
          <cell r="P140">
            <v>1.6727133063750919</v>
          </cell>
          <cell r="Q140">
            <v>1.7778734880919171</v>
          </cell>
          <cell r="R140">
            <v>-0.10516018171682529</v>
          </cell>
          <cell r="V140">
            <v>341233.51450051874</v>
          </cell>
          <cell r="W140" t="str">
            <v>001:Enron-NA</v>
          </cell>
          <cell r="X140">
            <v>0</v>
          </cell>
          <cell r="Y140">
            <v>0</v>
          </cell>
          <cell r="Z140">
            <v>0</v>
          </cell>
          <cell r="AA140">
            <v>0</v>
          </cell>
          <cell r="AB140">
            <v>0</v>
          </cell>
          <cell r="AC140">
            <v>0</v>
          </cell>
          <cell r="AD140">
            <v>362686.19157075108</v>
          </cell>
          <cell r="AE140">
            <v>-21452.677070232341</v>
          </cell>
          <cell r="AF140">
            <v>0</v>
          </cell>
          <cell r="AG140">
            <v>0</v>
          </cell>
          <cell r="AH140">
            <v>-21452.677070232341</v>
          </cell>
          <cell r="AI140">
            <v>75717.80600226589</v>
          </cell>
          <cell r="AJ140">
            <v>0</v>
          </cell>
          <cell r="AK140">
            <v>0</v>
          </cell>
          <cell r="AL140">
            <v>75717.80600226589</v>
          </cell>
          <cell r="AM140">
            <v>22501.192348760553</v>
          </cell>
          <cell r="AN140">
            <v>265515.70849825285</v>
          </cell>
          <cell r="AP140">
            <v>56863.880584777522</v>
          </cell>
          <cell r="AQ140">
            <v>265515.70849825285</v>
          </cell>
          <cell r="AR140">
            <v>1</v>
          </cell>
          <cell r="AS140">
            <v>559584.91643544659</v>
          </cell>
          <cell r="AT140">
            <v>3.375</v>
          </cell>
          <cell r="AU140">
            <v>93767.647965465556</v>
          </cell>
          <cell r="AV140">
            <v>0</v>
          </cell>
          <cell r="AW140">
            <v>0</v>
          </cell>
          <cell r="AX140">
            <v>93767.647965465556</v>
          </cell>
          <cell r="AY140">
            <v>75717.80600226589</v>
          </cell>
          <cell r="AZ140">
            <v>0</v>
          </cell>
          <cell r="BA140">
            <v>0</v>
          </cell>
          <cell r="BB140">
            <v>75717.80600226589</v>
          </cell>
          <cell r="BC140">
            <v>3.375</v>
          </cell>
          <cell r="BD140">
            <v>3.5</v>
          </cell>
          <cell r="BE140">
            <v>115220.3250356979</v>
          </cell>
        </row>
        <row r="141">
          <cell r="A141" t="str">
            <v>Show</v>
          </cell>
          <cell r="B141" t="str">
            <v>Warrants - Public</v>
          </cell>
          <cell r="C141" t="str">
            <v>Restructured Assets</v>
          </cell>
          <cell r="D141" t="str">
            <v>Hopley</v>
          </cell>
          <cell r="E141" t="str">
            <v>713-853-3964</v>
          </cell>
          <cell r="F141" t="str">
            <v>Brigham Warrants RA</v>
          </cell>
          <cell r="G141" t="str">
            <v>BEXP</v>
          </cell>
          <cell r="H141" t="str">
            <v>Energy</v>
          </cell>
          <cell r="I141" t="str">
            <v>Warrants</v>
          </cell>
          <cell r="J141" t="str">
            <v>Warrants</v>
          </cell>
          <cell r="K141">
            <v>625000</v>
          </cell>
          <cell r="L141">
            <v>625000</v>
          </cell>
          <cell r="M141">
            <v>0.10440630681785024</v>
          </cell>
          <cell r="N141">
            <v>0.5</v>
          </cell>
          <cell r="O141">
            <v>0.77829360682315496</v>
          </cell>
          <cell r="P141">
            <v>1.2399909513528413</v>
          </cell>
          <cell r="Q141">
            <v>1.2417818199235828</v>
          </cell>
          <cell r="R141">
            <v>-1.7908685707415106E-3</v>
          </cell>
          <cell r="V141">
            <v>774994.34459552588</v>
          </cell>
          <cell r="W141" t="str">
            <v>001:Enron-NA</v>
          </cell>
          <cell r="X141">
            <v>1216083.7606611797</v>
          </cell>
          <cell r="Y141">
            <v>0</v>
          </cell>
          <cell r="Z141">
            <v>1216083.7606611797</v>
          </cell>
          <cell r="AA141">
            <v>608041.88033058983</v>
          </cell>
          <cell r="AB141">
            <v>0</v>
          </cell>
          <cell r="AC141">
            <v>608041.88033058983</v>
          </cell>
          <cell r="AD141">
            <v>776113.63745223929</v>
          </cell>
          <cell r="AE141">
            <v>-1119.2928567134077</v>
          </cell>
          <cell r="AF141">
            <v>0</v>
          </cell>
          <cell r="AG141">
            <v>0</v>
          </cell>
          <cell r="AH141">
            <v>-1119.2928567134077</v>
          </cell>
          <cell r="AI141">
            <v>421818.72115149151</v>
          </cell>
          <cell r="AJ141">
            <v>0</v>
          </cell>
          <cell r="AK141">
            <v>0</v>
          </cell>
          <cell r="AL141">
            <v>421818.72115149151</v>
          </cell>
          <cell r="AM141">
            <v>139104.75578382559</v>
          </cell>
          <cell r="AN141">
            <v>353175.62344403443</v>
          </cell>
          <cell r="AP141">
            <v>163134.85440289098</v>
          </cell>
          <cell r="AQ141">
            <v>353175.62344403443</v>
          </cell>
          <cell r="AR141">
            <v>1</v>
          </cell>
          <cell r="AS141">
            <v>1216083.7606611797</v>
          </cell>
          <cell r="AT141">
            <v>2.5</v>
          </cell>
          <cell r="AU141">
            <v>223618.36865809048</v>
          </cell>
          <cell r="AV141">
            <v>0</v>
          </cell>
          <cell r="AW141">
            <v>0</v>
          </cell>
          <cell r="AX141">
            <v>223618.36865809048</v>
          </cell>
          <cell r="AY141">
            <v>421818.72115149151</v>
          </cell>
          <cell r="AZ141">
            <v>0</v>
          </cell>
          <cell r="BA141">
            <v>0</v>
          </cell>
          <cell r="BB141">
            <v>421818.72115149151</v>
          </cell>
          <cell r="BC141">
            <v>2.5</v>
          </cell>
          <cell r="BD141">
            <v>2.5</v>
          </cell>
          <cell r="BE141">
            <v>224737.66151480388</v>
          </cell>
        </row>
        <row r="142">
          <cell r="A142" t="str">
            <v>Show</v>
          </cell>
          <cell r="B142" t="str">
            <v>Warrants - Public</v>
          </cell>
          <cell r="C142" t="str">
            <v>Investment Management</v>
          </cell>
          <cell r="D142" t="str">
            <v>Hopley</v>
          </cell>
          <cell r="E142" t="str">
            <v>713-853-3964</v>
          </cell>
          <cell r="F142" t="str">
            <v>Kafus Warrants</v>
          </cell>
          <cell r="G142" t="str">
            <v>KS</v>
          </cell>
          <cell r="H142" t="str">
            <v>Paper</v>
          </cell>
          <cell r="I142" t="str">
            <v>Warrants</v>
          </cell>
          <cell r="J142" t="str">
            <v>Warrants</v>
          </cell>
          <cell r="K142">
            <v>3182500</v>
          </cell>
          <cell r="L142">
            <v>3182500</v>
          </cell>
          <cell r="M142">
            <v>1.5518562110117011E-2</v>
          </cell>
          <cell r="N142">
            <v>0</v>
          </cell>
          <cell r="O142">
            <v>0.94033578824153874</v>
          </cell>
          <cell r="P142">
            <v>4.7558395879453883</v>
          </cell>
          <cell r="Q142">
            <v>4.5828545998492443</v>
          </cell>
          <cell r="R142">
            <v>0.17298498809614404</v>
          </cell>
          <cell r="V142">
            <v>15135459.488636198</v>
          </cell>
          <cell r="W142" t="str">
            <v>001:Enron-NA</v>
          </cell>
          <cell r="X142">
            <v>8364369.1157899583</v>
          </cell>
          <cell r="Y142">
            <v>0</v>
          </cell>
          <cell r="Z142">
            <v>8364369.1157899583</v>
          </cell>
          <cell r="AA142">
            <v>8364369.1157899583</v>
          </cell>
          <cell r="AB142">
            <v>0</v>
          </cell>
          <cell r="AC142">
            <v>8364369.1157899583</v>
          </cell>
          <cell r="AD142">
            <v>14584934.764020219</v>
          </cell>
          <cell r="AE142">
            <v>550524.72461597808</v>
          </cell>
          <cell r="AF142">
            <v>0</v>
          </cell>
          <cell r="AG142">
            <v>0</v>
          </cell>
          <cell r="AH142">
            <v>550524.72461597808</v>
          </cell>
          <cell r="AI142">
            <v>-7536524.3402275797</v>
          </cell>
          <cell r="AJ142">
            <v>0</v>
          </cell>
          <cell r="AK142">
            <v>0</v>
          </cell>
          <cell r="AL142">
            <v>-7536524.3402275797</v>
          </cell>
          <cell r="AM142">
            <v>627160.97047566995</v>
          </cell>
          <cell r="AN142">
            <v>22671983.828863777</v>
          </cell>
          <cell r="AP142">
            <v>321020.85545040801</v>
          </cell>
          <cell r="AQ142">
            <v>22671983.828863777</v>
          </cell>
          <cell r="AR142">
            <v>1</v>
          </cell>
          <cell r="AS142">
            <v>19452021.199511532</v>
          </cell>
          <cell r="AT142">
            <v>6.5</v>
          </cell>
          <cell r="AU142">
            <v>-1160035.4492333867</v>
          </cell>
          <cell r="AV142">
            <v>0</v>
          </cell>
          <cell r="AW142">
            <v>0</v>
          </cell>
          <cell r="AX142">
            <v>-1160035.4492333867</v>
          </cell>
          <cell r="AY142">
            <v>-7536524.3402275797</v>
          </cell>
          <cell r="AZ142">
            <v>0</v>
          </cell>
          <cell r="BA142">
            <v>0</v>
          </cell>
          <cell r="BB142">
            <v>-7536524.3402275797</v>
          </cell>
          <cell r="BC142">
            <v>6.5</v>
          </cell>
          <cell r="BD142">
            <v>6.3125</v>
          </cell>
          <cell r="BE142">
            <v>-1710560.1738493647</v>
          </cell>
        </row>
        <row r="143">
          <cell r="A143" t="str">
            <v>Show</v>
          </cell>
          <cell r="B143" t="str">
            <v>Warrants - Public</v>
          </cell>
          <cell r="C143" t="str">
            <v>Canada</v>
          </cell>
          <cell r="D143" t="str">
            <v>Kitagawa</v>
          </cell>
          <cell r="E143" t="str">
            <v>403-974-6723</v>
          </cell>
          <cell r="F143" t="str">
            <v>Beau Canada Warrants</v>
          </cell>
          <cell r="G143" t="str">
            <v>BAU.TO</v>
          </cell>
          <cell r="H143" t="str">
            <v>Canadian Energy</v>
          </cell>
          <cell r="I143" t="str">
            <v>Warrants</v>
          </cell>
          <cell r="J143" t="str">
            <v>Warrants</v>
          </cell>
          <cell r="K143">
            <v>4937500</v>
          </cell>
          <cell r="L143">
            <v>4937500</v>
          </cell>
          <cell r="M143">
            <v>0.16976812831939753</v>
          </cell>
          <cell r="N143">
            <v>0</v>
          </cell>
          <cell r="O143">
            <v>2.6340381793780725E-2</v>
          </cell>
          <cell r="P143">
            <v>0</v>
          </cell>
          <cell r="Q143">
            <v>0</v>
          </cell>
          <cell r="R143">
            <v>0</v>
          </cell>
          <cell r="V143">
            <v>0</v>
          </cell>
          <cell r="W143" t="str">
            <v>001:Enron-NA</v>
          </cell>
          <cell r="X143">
            <v>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0</v>
          </cell>
          <cell r="AE143">
            <v>0</v>
          </cell>
          <cell r="AF143">
            <v>0</v>
          </cell>
          <cell r="AG143">
            <v>0</v>
          </cell>
          <cell r="AH143">
            <v>0</v>
          </cell>
          <cell r="AI143">
            <v>-22473.404858876842</v>
          </cell>
          <cell r="AJ143">
            <v>0</v>
          </cell>
          <cell r="AK143">
            <v>0</v>
          </cell>
          <cell r="AL143">
            <v>-22473.404858876842</v>
          </cell>
          <cell r="AM143">
            <v>-169226.83259797384</v>
          </cell>
          <cell r="AN143">
            <v>22473.404873404728</v>
          </cell>
          <cell r="AP143">
            <v>1592637.2537963481</v>
          </cell>
          <cell r="AQ143">
            <v>22473.404873404728</v>
          </cell>
          <cell r="AR143">
            <v>1</v>
          </cell>
          <cell r="AS143">
            <v>247105.70670290542</v>
          </cell>
          <cell r="AT143">
            <v>1.9</v>
          </cell>
          <cell r="AU143">
            <v>0</v>
          </cell>
          <cell r="AV143">
            <v>0</v>
          </cell>
          <cell r="AW143">
            <v>0</v>
          </cell>
          <cell r="AX143">
            <v>0</v>
          </cell>
          <cell r="AY143">
            <v>-22473.404858876842</v>
          </cell>
          <cell r="AZ143">
            <v>0</v>
          </cell>
          <cell r="BA143">
            <v>0</v>
          </cell>
          <cell r="BB143">
            <v>-22473.404858876842</v>
          </cell>
          <cell r="BC143">
            <v>1.300479123887748</v>
          </cell>
          <cell r="BD143">
            <v>1.3104631217838765</v>
          </cell>
          <cell r="BE143">
            <v>0</v>
          </cell>
        </row>
        <row r="144">
          <cell r="A144" t="str">
            <v>Show</v>
          </cell>
          <cell r="B144" t="str">
            <v>Warrants - Public</v>
          </cell>
          <cell r="C144" t="str">
            <v>Restructured Assets</v>
          </cell>
          <cell r="D144" t="str">
            <v>Hopley</v>
          </cell>
          <cell r="E144" t="str">
            <v>713-853-3964</v>
          </cell>
          <cell r="F144" t="str">
            <v>Ice Drilling Warrants RA</v>
          </cell>
          <cell r="G144" t="str">
            <v>IDF.TO</v>
          </cell>
          <cell r="H144" t="str">
            <v>Toronto Oil &amp; Gas Service</v>
          </cell>
          <cell r="I144" t="str">
            <v>Warrants</v>
          </cell>
          <cell r="J144" t="str">
            <v>Warrants</v>
          </cell>
          <cell r="K144">
            <v>1096181</v>
          </cell>
          <cell r="L144">
            <v>1096181</v>
          </cell>
          <cell r="M144">
            <v>1.3650134074420236E-50</v>
          </cell>
          <cell r="N144">
            <v>0</v>
          </cell>
          <cell r="O144">
            <v>9.9985959173101631E-54</v>
          </cell>
          <cell r="P144">
            <v>4.587184776543456E-57</v>
          </cell>
          <cell r="Q144">
            <v>1.2275433607042217E-55</v>
          </cell>
          <cell r="R144">
            <v>-1.1816715129387871E-55</v>
          </cell>
          <cell r="V144">
            <v>5.028384795536182E-51</v>
          </cell>
          <cell r="W144" t="str">
            <v>001:Enron-NA</v>
          </cell>
          <cell r="X144">
            <v>0</v>
          </cell>
          <cell r="Y144">
            <v>0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1.3456097086801144E-49</v>
          </cell>
          <cell r="AE144">
            <v>-1.2953258607247527E-49</v>
          </cell>
          <cell r="AF144">
            <v>0</v>
          </cell>
          <cell r="AG144">
            <v>0</v>
          </cell>
          <cell r="AH144">
            <v>-1.2953258607247527E-49</v>
          </cell>
          <cell r="AI144">
            <v>-1.3422821486442729E-29</v>
          </cell>
          <cell r="AJ144">
            <v>0</v>
          </cell>
          <cell r="AK144">
            <v>0</v>
          </cell>
          <cell r="AL144">
            <v>-1.3422821486442729E-29</v>
          </cell>
          <cell r="AM144">
            <v>-9.0404908567800739E-19</v>
          </cell>
          <cell r="AN144">
            <v>1.3422821495119892E-29</v>
          </cell>
          <cell r="AP144">
            <v>7.4815088099160247E-46</v>
          </cell>
          <cell r="AQ144">
            <v>1.3422821495119892E-29</v>
          </cell>
          <cell r="AR144">
            <v>1</v>
          </cell>
          <cell r="AS144">
            <v>5.4801354356164865E-49</v>
          </cell>
          <cell r="AT144">
            <v>0.05</v>
          </cell>
          <cell r="AU144">
            <v>-2.3640899968219467E-45</v>
          </cell>
          <cell r="AV144">
            <v>0</v>
          </cell>
          <cell r="AW144">
            <v>0</v>
          </cell>
          <cell r="AX144">
            <v>-2.3640899968219467E-45</v>
          </cell>
          <cell r="AY144">
            <v>-1.3422821486442729E-29</v>
          </cell>
          <cell r="AZ144">
            <v>0</v>
          </cell>
          <cell r="BA144">
            <v>0</v>
          </cell>
          <cell r="BB144">
            <v>-1.3422821486442729E-29</v>
          </cell>
          <cell r="BC144">
            <v>0.1678866429386878</v>
          </cell>
          <cell r="BD144">
            <v>0.1678866429386878</v>
          </cell>
          <cell r="BE144">
            <v>-2.3639604642358743E-45</v>
          </cell>
        </row>
        <row r="145">
          <cell r="A145" t="str">
            <v>Show</v>
          </cell>
          <cell r="B145" t="str">
            <v>Canadian - Public</v>
          </cell>
          <cell r="C145" t="str">
            <v>Canada</v>
          </cell>
          <cell r="D145" t="str">
            <v>Kitagawa</v>
          </cell>
          <cell r="E145" t="str">
            <v>403-974-6723</v>
          </cell>
          <cell r="F145" t="str">
            <v>Beau Canada Common</v>
          </cell>
          <cell r="G145" t="str">
            <v>BAU.TO</v>
          </cell>
          <cell r="H145" t="str">
            <v>Canadian Energy</v>
          </cell>
          <cell r="I145" t="str">
            <v>Public</v>
          </cell>
          <cell r="J145" t="str">
            <v>Common Equity</v>
          </cell>
          <cell r="K145">
            <v>4200000</v>
          </cell>
          <cell r="L145">
            <v>4200000</v>
          </cell>
          <cell r="M145">
            <v>0</v>
          </cell>
          <cell r="N145">
            <v>0.64</v>
          </cell>
          <cell r="O145">
            <v>1</v>
          </cell>
          <cell r="P145">
            <v>1.300479123887748</v>
          </cell>
          <cell r="Q145">
            <v>1.3104631217838765</v>
          </cell>
          <cell r="R145">
            <v>-9.9839978961284714E-3</v>
          </cell>
          <cell r="V145">
            <v>5462012.320328542</v>
          </cell>
          <cell r="W145" t="str">
            <v>001:Enron-NA</v>
          </cell>
          <cell r="X145">
            <v>6991375.7700205343</v>
          </cell>
          <cell r="Y145">
            <v>-2521614.6239843108</v>
          </cell>
          <cell r="Z145">
            <v>4469761.1460362235</v>
          </cell>
          <cell r="AA145">
            <v>3495687.8850102671</v>
          </cell>
          <cell r="AB145">
            <v>-4494632.3482631035</v>
          </cell>
          <cell r="AC145">
            <v>-998944.46325283637</v>
          </cell>
          <cell r="AD145">
            <v>5503945.1114922808</v>
          </cell>
          <cell r="AE145">
            <v>-41932.791163738817</v>
          </cell>
          <cell r="AF145">
            <v>-33443.89042835038</v>
          </cell>
          <cell r="AG145">
            <v>0</v>
          </cell>
          <cell r="AH145">
            <v>-75376.681592089197</v>
          </cell>
          <cell r="AI145">
            <v>615592.18735420331</v>
          </cell>
          <cell r="AJ145">
            <v>-2256.1412474991412</v>
          </cell>
          <cell r="AK145">
            <v>0</v>
          </cell>
          <cell r="AL145">
            <v>613336.04610670416</v>
          </cell>
          <cell r="AM145">
            <v>-1248401.6202634845</v>
          </cell>
          <cell r="AN145">
            <v>4846420.1361072976</v>
          </cell>
          <cell r="AP145">
            <v>0</v>
          </cell>
          <cell r="AQ145">
            <v>4846420.1361072976</v>
          </cell>
          <cell r="AR145">
            <v>1</v>
          </cell>
          <cell r="AS145">
            <v>5462012.320328542</v>
          </cell>
          <cell r="AT145">
            <v>1.300479123887748</v>
          </cell>
          <cell r="AU145">
            <v>396772.95618262514</v>
          </cell>
          <cell r="AV145">
            <v>-32343.810048636838</v>
          </cell>
          <cell r="AW145">
            <v>0</v>
          </cell>
          <cell r="AX145">
            <v>364429.14613398834</v>
          </cell>
          <cell r="AY145">
            <v>615592.18735420331</v>
          </cell>
          <cell r="AZ145">
            <v>-2256.1412474991412</v>
          </cell>
          <cell r="BA145">
            <v>0</v>
          </cell>
          <cell r="BB145">
            <v>613336.04610670416</v>
          </cell>
          <cell r="BC145">
            <v>1.300479123887748</v>
          </cell>
          <cell r="BD145">
            <v>1.3104631217838765</v>
          </cell>
          <cell r="BE145">
            <v>438705.74734636396</v>
          </cell>
        </row>
        <row r="146">
          <cell r="A146" t="str">
            <v>Show</v>
          </cell>
          <cell r="B146" t="str">
            <v>Canadian - Public</v>
          </cell>
          <cell r="C146" t="str">
            <v>Canada</v>
          </cell>
          <cell r="D146" t="str">
            <v>Kitagawa</v>
          </cell>
          <cell r="E146" t="str">
            <v>403-974-6723</v>
          </cell>
          <cell r="F146" t="str">
            <v>Place Resources Common</v>
          </cell>
          <cell r="G146" t="str">
            <v>PLG.TO</v>
          </cell>
          <cell r="H146" t="str">
            <v>Canadian Energy</v>
          </cell>
          <cell r="I146" t="str">
            <v>Public</v>
          </cell>
          <cell r="J146" t="str">
            <v>Common Equity</v>
          </cell>
          <cell r="K146">
            <v>741000</v>
          </cell>
          <cell r="L146">
            <v>741000</v>
          </cell>
          <cell r="M146">
            <v>0</v>
          </cell>
          <cell r="N146">
            <v>0.64</v>
          </cell>
          <cell r="O146">
            <v>1</v>
          </cell>
          <cell r="P146">
            <v>1.7111567419575633</v>
          </cell>
          <cell r="Q146">
            <v>1.7152658662092624</v>
          </cell>
          <cell r="R146">
            <v>-4.10912425169907E-3</v>
          </cell>
          <cell r="V146">
            <v>1267967.1457905544</v>
          </cell>
          <cell r="W146" t="str">
            <v>001:Enron-NA</v>
          </cell>
          <cell r="X146">
            <v>1622997.9466119097</v>
          </cell>
          <cell r="Y146">
            <v>-582310.03377348988</v>
          </cell>
          <cell r="Z146">
            <v>1040687.9128384198</v>
          </cell>
          <cell r="AA146">
            <v>811498.97330595483</v>
          </cell>
          <cell r="AB146">
            <v>-1037933.9846867863</v>
          </cell>
          <cell r="AC146">
            <v>-226435.01138083148</v>
          </cell>
          <cell r="AD146">
            <v>1271012.0068610634</v>
          </cell>
          <cell r="AE146">
            <v>-3044.8610705090687</v>
          </cell>
          <cell r="AF146">
            <v>-7723.1123184391772</v>
          </cell>
          <cell r="AG146">
            <v>0</v>
          </cell>
          <cell r="AH146">
            <v>-10767.973388948245</v>
          </cell>
          <cell r="AI146">
            <v>-341336.79324987996</v>
          </cell>
          <cell r="AJ146">
            <v>-1956.5005325045522</v>
          </cell>
          <cell r="AK146">
            <v>0</v>
          </cell>
          <cell r="AL146">
            <v>-343293.29378238443</v>
          </cell>
          <cell r="AM146">
            <v>-169007.23386876611</v>
          </cell>
          <cell r="AN146">
            <v>1629048.7852461506</v>
          </cell>
          <cell r="AP146">
            <v>0</v>
          </cell>
          <cell r="AQ146">
            <v>1629048.7852461506</v>
          </cell>
          <cell r="AR146">
            <v>1</v>
          </cell>
          <cell r="AS146">
            <v>1267967.1457905544</v>
          </cell>
          <cell r="AT146">
            <v>1.7111567419575633</v>
          </cell>
          <cell r="AU146">
            <v>-161877.56614549272</v>
          </cell>
          <cell r="AV146">
            <v>-9496.1831302028568</v>
          </cell>
          <cell r="AW146">
            <v>0</v>
          </cell>
          <cell r="AX146">
            <v>-171373.74927569559</v>
          </cell>
          <cell r="AY146">
            <v>-341336.79324987996</v>
          </cell>
          <cell r="AZ146">
            <v>-1956.5005325045522</v>
          </cell>
          <cell r="BA146">
            <v>0</v>
          </cell>
          <cell r="BB146">
            <v>-343293.29378238443</v>
          </cell>
          <cell r="BC146">
            <v>1.7111567419575633</v>
          </cell>
          <cell r="BD146">
            <v>1.7152658662092624</v>
          </cell>
          <cell r="BE146">
            <v>-158832.70507498365</v>
          </cell>
        </row>
        <row r="147">
          <cell r="A147" t="str">
            <v>Show</v>
          </cell>
          <cell r="B147" t="str">
            <v>Canadian - Public</v>
          </cell>
          <cell r="C147" t="str">
            <v>Canada</v>
          </cell>
          <cell r="D147" t="str">
            <v>Kitagawa</v>
          </cell>
          <cell r="E147" t="str">
            <v>403-974-6723</v>
          </cell>
          <cell r="F147" t="str">
            <v>Zargon Common</v>
          </cell>
          <cell r="G147" t="str">
            <v>ZAR.TO</v>
          </cell>
          <cell r="H147" t="str">
            <v>Canadian Energy</v>
          </cell>
          <cell r="I147" t="str">
            <v>Public</v>
          </cell>
          <cell r="J147" t="str">
            <v>Common Equity</v>
          </cell>
          <cell r="K147">
            <v>0</v>
          </cell>
          <cell r="L147">
            <v>0</v>
          </cell>
          <cell r="M147">
            <v>0</v>
          </cell>
          <cell r="N147">
            <v>0.64</v>
          </cell>
          <cell r="O147">
            <v>1</v>
          </cell>
          <cell r="P147">
            <v>2.0876112251882271</v>
          </cell>
          <cell r="Q147">
            <v>2.0583190394511148</v>
          </cell>
          <cell r="R147">
            <v>2.9292185737112231E-2</v>
          </cell>
          <cell r="V147">
            <v>0</v>
          </cell>
          <cell r="W147" t="str">
            <v>001:Enron-NA</v>
          </cell>
          <cell r="X147">
            <v>0</v>
          </cell>
          <cell r="Y147">
            <v>0</v>
          </cell>
          <cell r="Z147">
            <v>0</v>
          </cell>
          <cell r="AA147">
            <v>0</v>
          </cell>
          <cell r="AB147">
            <v>0</v>
          </cell>
          <cell r="AC147">
            <v>0</v>
          </cell>
          <cell r="AD147">
            <v>0</v>
          </cell>
          <cell r="AE147">
            <v>0</v>
          </cell>
          <cell r="AF147">
            <v>0</v>
          </cell>
          <cell r="AG147">
            <v>0</v>
          </cell>
          <cell r="AH147">
            <v>0</v>
          </cell>
          <cell r="AI147">
            <v>74526.443523596128</v>
          </cell>
          <cell r="AJ147">
            <v>-888.89102227759668</v>
          </cell>
          <cell r="AK147">
            <v>0</v>
          </cell>
          <cell r="AL147">
            <v>73637.552501318525</v>
          </cell>
          <cell r="AM147">
            <v>-94077.599757172895</v>
          </cell>
          <cell r="AN147">
            <v>814524.39262307528</v>
          </cell>
          <cell r="AP147">
            <v>0</v>
          </cell>
          <cell r="AQ147">
            <v>814524.39262307528</v>
          </cell>
          <cell r="AR147">
            <v>1</v>
          </cell>
          <cell r="AS147">
            <v>0</v>
          </cell>
          <cell r="AT147">
            <v>2.0876112251882271</v>
          </cell>
          <cell r="AU147">
            <v>0</v>
          </cell>
          <cell r="AV147">
            <v>0</v>
          </cell>
          <cell r="AW147">
            <v>0</v>
          </cell>
          <cell r="AX147">
            <v>0</v>
          </cell>
          <cell r="AY147">
            <v>74526.443523596128</v>
          </cell>
          <cell r="AZ147">
            <v>-888.89102227759668</v>
          </cell>
          <cell r="BA147">
            <v>0</v>
          </cell>
          <cell r="BB147">
            <v>73637.552501318525</v>
          </cell>
          <cell r="BC147">
            <v>2.0876112251882271</v>
          </cell>
          <cell r="BD147">
            <v>2.0583190394511148</v>
          </cell>
          <cell r="BE147">
            <v>0</v>
          </cell>
        </row>
        <row r="148">
          <cell r="A148" t="str">
            <v>Show</v>
          </cell>
          <cell r="B148" t="str">
            <v>Canadian - Public</v>
          </cell>
          <cell r="C148" t="str">
            <v>Canada</v>
          </cell>
          <cell r="D148" t="str">
            <v>Kitagawa</v>
          </cell>
          <cell r="E148" t="str">
            <v>403-974-6723</v>
          </cell>
          <cell r="F148" t="str">
            <v>Cypress Energy Common Canada</v>
          </cell>
          <cell r="G148" t="str">
            <v>CYZa.TO</v>
          </cell>
          <cell r="H148" t="str">
            <v>Canadian Energy</v>
          </cell>
          <cell r="I148" t="str">
            <v>Public</v>
          </cell>
          <cell r="J148" t="str">
            <v>Common Equity</v>
          </cell>
          <cell r="K148">
            <v>438325</v>
          </cell>
          <cell r="L148">
            <v>438325</v>
          </cell>
          <cell r="M148">
            <v>0</v>
          </cell>
          <cell r="N148">
            <v>0.64</v>
          </cell>
          <cell r="O148">
            <v>1</v>
          </cell>
          <cell r="P148">
            <v>4.0383299110198498</v>
          </cell>
          <cell r="Q148">
            <v>3.9794168096054885</v>
          </cell>
          <cell r="R148">
            <v>5.8913101414361346E-2</v>
          </cell>
          <cell r="V148">
            <v>1770100.9582477757</v>
          </cell>
          <cell r="W148" t="str">
            <v>001:Enron-NA</v>
          </cell>
          <cell r="X148">
            <v>2265729.2265571528</v>
          </cell>
          <cell r="Y148">
            <v>-799135.25733432453</v>
          </cell>
          <cell r="Z148">
            <v>1466593.9692228283</v>
          </cell>
          <cell r="AA148">
            <v>1132864.6132785764</v>
          </cell>
          <cell r="AB148">
            <v>-1424412.4157945726</v>
          </cell>
          <cell r="AC148">
            <v>-291547.80251599615</v>
          </cell>
          <cell r="AD148">
            <v>1744277.8730703257</v>
          </cell>
          <cell r="AE148">
            <v>25823.085177449975</v>
          </cell>
          <cell r="AF148">
            <v>-10598.840809977402</v>
          </cell>
          <cell r="AG148">
            <v>0</v>
          </cell>
          <cell r="AH148">
            <v>15224.244367472573</v>
          </cell>
          <cell r="AI148">
            <v>-27572.336576428206</v>
          </cell>
          <cell r="AJ148">
            <v>-4104.8709966011993</v>
          </cell>
          <cell r="AK148">
            <v>0</v>
          </cell>
          <cell r="AL148">
            <v>-31677.207573029365</v>
          </cell>
          <cell r="AM148">
            <v>0</v>
          </cell>
          <cell r="AN148">
            <v>2280690.3593802401</v>
          </cell>
          <cell r="AP148">
            <v>0</v>
          </cell>
          <cell r="AQ148">
            <v>2280690.3593802401</v>
          </cell>
          <cell r="AR148">
            <v>1</v>
          </cell>
          <cell r="AS148">
            <v>1770100.9582477757</v>
          </cell>
          <cell r="AT148">
            <v>4.0383299110198498</v>
          </cell>
          <cell r="AU148">
            <v>259746.50635032076</v>
          </cell>
          <cell r="AV148">
            <v>-12194.989284314481</v>
          </cell>
          <cell r="AW148">
            <v>0</v>
          </cell>
          <cell r="AX148">
            <v>247551.51706600626</v>
          </cell>
          <cell r="AY148">
            <v>-27572.336576428206</v>
          </cell>
          <cell r="AZ148">
            <v>-4104.8709966011993</v>
          </cell>
          <cell r="BA148">
            <v>0</v>
          </cell>
          <cell r="BB148">
            <v>-31677.207573029365</v>
          </cell>
          <cell r="BC148">
            <v>4.0383299110198498</v>
          </cell>
          <cell r="BD148">
            <v>3.9794168096054885</v>
          </cell>
          <cell r="BE148">
            <v>233923.42117287079</v>
          </cell>
        </row>
        <row r="149">
          <cell r="A149" t="str">
            <v>Show</v>
          </cell>
          <cell r="B149" t="str">
            <v>Canadian - Public</v>
          </cell>
          <cell r="C149" t="str">
            <v>Canada</v>
          </cell>
          <cell r="D149" t="str">
            <v>Kitagawa</v>
          </cell>
          <cell r="E149" t="str">
            <v>403-974-6723</v>
          </cell>
          <cell r="F149" t="str">
            <v>Cypress Energy Common</v>
          </cell>
          <cell r="G149" t="str">
            <v>CYZa.TO</v>
          </cell>
          <cell r="H149" t="str">
            <v>Canadian Energy</v>
          </cell>
          <cell r="I149" t="str">
            <v>Public</v>
          </cell>
          <cell r="J149" t="str">
            <v>Common Equity</v>
          </cell>
          <cell r="K149">
            <v>532488</v>
          </cell>
          <cell r="L149">
            <v>532488</v>
          </cell>
          <cell r="M149">
            <v>0</v>
          </cell>
          <cell r="N149">
            <v>0.64</v>
          </cell>
          <cell r="O149">
            <v>1</v>
          </cell>
          <cell r="P149">
            <v>4.0383299110198498</v>
          </cell>
          <cell r="Q149">
            <v>3.9794168096054885</v>
          </cell>
          <cell r="R149">
            <v>5.8913101414361346E-2</v>
          </cell>
          <cell r="V149">
            <v>2150362.2176591377</v>
          </cell>
          <cell r="W149" t="str">
            <v>001:Enron-NA</v>
          </cell>
          <cell r="X149">
            <v>2752463.6386036961</v>
          </cell>
          <cell r="Y149">
            <v>-970809.18247291341</v>
          </cell>
          <cell r="Z149">
            <v>1781654.4561307826</v>
          </cell>
          <cell r="AA149">
            <v>1376231.8193018481</v>
          </cell>
          <cell r="AB149">
            <v>-1730411.2666665609</v>
          </cell>
          <cell r="AC149">
            <v>-354179.44736471283</v>
          </cell>
          <cell r="AD149">
            <v>2118991.6981132072</v>
          </cell>
          <cell r="AE149">
            <v>31370.519545930438</v>
          </cell>
          <cell r="AF149">
            <v>-12875.732721663713</v>
          </cell>
          <cell r="AG149">
            <v>0</v>
          </cell>
          <cell r="AH149">
            <v>18494.786824266725</v>
          </cell>
          <cell r="AI149">
            <v>-73970.879991499532</v>
          </cell>
          <cell r="AJ149">
            <v>-10199.850559686884</v>
          </cell>
          <cell r="AK149">
            <v>0</v>
          </cell>
          <cell r="AL149">
            <v>-84170.730551186483</v>
          </cell>
          <cell r="AM149">
            <v>-1514051.8606209233</v>
          </cell>
          <cell r="AN149">
            <v>3421037.6093198601</v>
          </cell>
          <cell r="AP149">
            <v>0</v>
          </cell>
          <cell r="AQ149">
            <v>3421037.6093198601</v>
          </cell>
          <cell r="AR149">
            <v>1</v>
          </cell>
          <cell r="AS149">
            <v>2150362.2176591377</v>
          </cell>
          <cell r="AT149">
            <v>4.0383299110198498</v>
          </cell>
          <cell r="AU149">
            <v>315546.44994802843</v>
          </cell>
          <cell r="AV149">
            <v>-14814.773179777683</v>
          </cell>
          <cell r="AW149">
            <v>0</v>
          </cell>
          <cell r="AX149">
            <v>300731.67676825071</v>
          </cell>
          <cell r="AY149">
            <v>-73970.879991499532</v>
          </cell>
          <cell r="AZ149">
            <v>-10199.850559686884</v>
          </cell>
          <cell r="BA149">
            <v>0</v>
          </cell>
          <cell r="BB149">
            <v>-84170.730551186483</v>
          </cell>
          <cell r="BC149">
            <v>4.0383299110198498</v>
          </cell>
          <cell r="BD149">
            <v>3.9794168096054885</v>
          </cell>
          <cell r="BE149">
            <v>284175.93040209799</v>
          </cell>
        </row>
        <row r="150">
          <cell r="A150" t="str">
            <v>Show</v>
          </cell>
          <cell r="B150" t="str">
            <v>Canadian - Public</v>
          </cell>
          <cell r="C150" t="str">
            <v>Canada</v>
          </cell>
          <cell r="D150" t="str">
            <v>Kitagawa</v>
          </cell>
          <cell r="E150" t="str">
            <v>403-974-6723</v>
          </cell>
          <cell r="F150" t="str">
            <v>Startech Common Canada</v>
          </cell>
          <cell r="G150" t="str">
            <v>SEH.TO</v>
          </cell>
          <cell r="H150" t="str">
            <v>Canadian Energy</v>
          </cell>
          <cell r="I150" t="str">
            <v>Public</v>
          </cell>
          <cell r="J150" t="str">
            <v>Common Equity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1</v>
          </cell>
          <cell r="P150">
            <v>4.517453798767967</v>
          </cell>
          <cell r="Q150">
            <v>4.5283018867924527</v>
          </cell>
          <cell r="R150">
            <v>-1.0848088024485669E-2</v>
          </cell>
          <cell r="V150">
            <v>0</v>
          </cell>
          <cell r="W150" t="str">
            <v>001:Enron-NA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</v>
          </cell>
          <cell r="AE150">
            <v>0</v>
          </cell>
          <cell r="AF150">
            <v>0</v>
          </cell>
          <cell r="AG150">
            <v>0</v>
          </cell>
          <cell r="AH150">
            <v>0</v>
          </cell>
          <cell r="AI150">
            <v>149362.46575714275</v>
          </cell>
          <cell r="AJ150">
            <v>0</v>
          </cell>
          <cell r="AK150">
            <v>0</v>
          </cell>
          <cell r="AL150">
            <v>149362.46575714275</v>
          </cell>
          <cell r="AM150">
            <v>0</v>
          </cell>
          <cell r="AN150">
            <v>2178119.6771</v>
          </cell>
          <cell r="AP150">
            <v>0</v>
          </cell>
          <cell r="AQ150">
            <v>2178119.6771</v>
          </cell>
          <cell r="AR150">
            <v>1</v>
          </cell>
          <cell r="AS150">
            <v>0</v>
          </cell>
          <cell r="AT150">
            <v>4.517453798767967</v>
          </cell>
          <cell r="AU150">
            <v>0</v>
          </cell>
          <cell r="AV150">
            <v>0</v>
          </cell>
          <cell r="AW150">
            <v>0</v>
          </cell>
          <cell r="AX150">
            <v>0</v>
          </cell>
          <cell r="AY150">
            <v>149362.46575714275</v>
          </cell>
          <cell r="AZ150">
            <v>0</v>
          </cell>
          <cell r="BA150">
            <v>0</v>
          </cell>
          <cell r="BB150">
            <v>149362.46575714275</v>
          </cell>
          <cell r="BC150">
            <v>4.517453798767967</v>
          </cell>
          <cell r="BD150">
            <v>4.5283018867924527</v>
          </cell>
          <cell r="BE150">
            <v>0</v>
          </cell>
        </row>
        <row r="151">
          <cell r="A151" t="str">
            <v>Show</v>
          </cell>
          <cell r="B151" t="str">
            <v>Canadian - Public</v>
          </cell>
          <cell r="C151" t="str">
            <v>Canada</v>
          </cell>
          <cell r="D151" t="str">
            <v>Kitagawa</v>
          </cell>
          <cell r="E151" t="str">
            <v>403-974-6723</v>
          </cell>
          <cell r="F151" t="str">
            <v>Startech Common</v>
          </cell>
          <cell r="G151" t="str">
            <v>SEH.TO</v>
          </cell>
          <cell r="H151" t="str">
            <v>Canadian Energy</v>
          </cell>
          <cell r="I151" t="str">
            <v>Public</v>
          </cell>
          <cell r="J151" t="str">
            <v>Common Equity</v>
          </cell>
          <cell r="K151">
            <v>750000</v>
          </cell>
          <cell r="L151">
            <v>750000</v>
          </cell>
          <cell r="M151">
            <v>0</v>
          </cell>
          <cell r="N151">
            <v>0.64</v>
          </cell>
          <cell r="O151">
            <v>1</v>
          </cell>
          <cell r="P151">
            <v>4.517453798767967</v>
          </cell>
          <cell r="Q151">
            <v>4.5283018867924527</v>
          </cell>
          <cell r="R151">
            <v>-1.0848088024485669E-2</v>
          </cell>
          <cell r="V151">
            <v>3388090.3490759754</v>
          </cell>
          <cell r="W151" t="str">
            <v>001:Enron-NA</v>
          </cell>
          <cell r="X151">
            <v>4336755.6468172483</v>
          </cell>
          <cell r="Y151">
            <v>-1555970.1307307826</v>
          </cell>
          <cell r="Z151">
            <v>2780785.5160864657</v>
          </cell>
          <cell r="AA151">
            <v>2168377.8234086242</v>
          </cell>
          <cell r="AB151">
            <v>-2773426.841673194</v>
          </cell>
          <cell r="AC151">
            <v>-605049.01826456981</v>
          </cell>
          <cell r="AD151">
            <v>3396226.4150943398</v>
          </cell>
          <cell r="AE151">
            <v>-8136.0660183643922</v>
          </cell>
          <cell r="AF151">
            <v>-20636.656397448809</v>
          </cell>
          <cell r="AG151">
            <v>0</v>
          </cell>
          <cell r="AH151">
            <v>-28772.722415813201</v>
          </cell>
          <cell r="AI151">
            <v>117151.21834424464</v>
          </cell>
          <cell r="AJ151">
            <v>17817.654626157659</v>
          </cell>
          <cell r="AK151">
            <v>0</v>
          </cell>
          <cell r="AL151">
            <v>134968.87297040218</v>
          </cell>
          <cell r="AM151">
            <v>-2149674.6577727008</v>
          </cell>
          <cell r="AN151">
            <v>3695904.4286618601</v>
          </cell>
          <cell r="AP151">
            <v>0</v>
          </cell>
          <cell r="AQ151">
            <v>3695904.4286618601</v>
          </cell>
          <cell r="AR151">
            <v>1</v>
          </cell>
          <cell r="AS151">
            <v>3388090.3490759754</v>
          </cell>
          <cell r="AT151">
            <v>4.517453798767967</v>
          </cell>
          <cell r="AU151">
            <v>-540054.46393514285</v>
          </cell>
          <cell r="AV151">
            <v>-25496.239731775724</v>
          </cell>
          <cell r="AW151">
            <v>0</v>
          </cell>
          <cell r="AX151">
            <v>-565550.70366691868</v>
          </cell>
          <cell r="AY151">
            <v>117151.21834424464</v>
          </cell>
          <cell r="AZ151">
            <v>17817.654626157659</v>
          </cell>
          <cell r="BA151">
            <v>0</v>
          </cell>
          <cell r="BB151">
            <v>134968.87297040218</v>
          </cell>
          <cell r="BC151">
            <v>4.517453798767967</v>
          </cell>
          <cell r="BD151">
            <v>4.5283018867924527</v>
          </cell>
          <cell r="BE151">
            <v>-531918.39791677846</v>
          </cell>
        </row>
        <row r="152">
          <cell r="A152" t="str">
            <v>Show</v>
          </cell>
          <cell r="B152" t="str">
            <v>Canadian - Public</v>
          </cell>
          <cell r="C152" t="str">
            <v>Canada</v>
          </cell>
          <cell r="D152" t="str">
            <v>Kitagawa</v>
          </cell>
          <cell r="E152" t="str">
            <v>403-974-6723</v>
          </cell>
          <cell r="F152" t="str">
            <v>Startech Common Flow-through</v>
          </cell>
          <cell r="G152" t="str">
            <v>SEH.TO</v>
          </cell>
          <cell r="H152" t="str">
            <v>Canadian Energy</v>
          </cell>
          <cell r="I152" t="str">
            <v>Public</v>
          </cell>
          <cell r="J152" t="str">
            <v>Common Equity</v>
          </cell>
          <cell r="K152">
            <v>600000</v>
          </cell>
          <cell r="L152">
            <v>600000</v>
          </cell>
          <cell r="M152">
            <v>0</v>
          </cell>
          <cell r="N152">
            <v>0</v>
          </cell>
          <cell r="O152">
            <v>1</v>
          </cell>
          <cell r="P152">
            <v>4.517453798767967</v>
          </cell>
          <cell r="Q152">
            <v>4.5283018867924527</v>
          </cell>
          <cell r="R152">
            <v>-1.0848088024485669E-2</v>
          </cell>
          <cell r="V152">
            <v>2710472.2792607802</v>
          </cell>
          <cell r="W152" t="str">
            <v>001:Enron-NA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2716981.1320754718</v>
          </cell>
          <cell r="AE152">
            <v>-6508.8528146916069</v>
          </cell>
          <cell r="AF152">
            <v>0</v>
          </cell>
          <cell r="AG152">
            <v>0</v>
          </cell>
          <cell r="AH152">
            <v>-6508.8528146916069</v>
          </cell>
          <cell r="AI152">
            <v>22542.068299042061</v>
          </cell>
          <cell r="AJ152">
            <v>0</v>
          </cell>
          <cell r="AK152">
            <v>0</v>
          </cell>
          <cell r="AL152">
            <v>22542.068299042061</v>
          </cell>
          <cell r="AM152">
            <v>0</v>
          </cell>
          <cell r="AN152">
            <v>2687930.4942000001</v>
          </cell>
          <cell r="AP152">
            <v>0</v>
          </cell>
          <cell r="AQ152">
            <v>2687930.4942000001</v>
          </cell>
          <cell r="AR152">
            <v>1</v>
          </cell>
          <cell r="AS152">
            <v>2710472.2792607802</v>
          </cell>
          <cell r="AT152">
            <v>4.517453798767967</v>
          </cell>
          <cell r="AU152">
            <v>-432043.57114811428</v>
          </cell>
          <cell r="AV152">
            <v>0</v>
          </cell>
          <cell r="AW152">
            <v>0</v>
          </cell>
          <cell r="AX152">
            <v>-432043.57114811428</v>
          </cell>
          <cell r="AY152">
            <v>22542.068299042061</v>
          </cell>
          <cell r="AZ152">
            <v>0</v>
          </cell>
          <cell r="BA152">
            <v>0</v>
          </cell>
          <cell r="BB152">
            <v>22542.068299042061</v>
          </cell>
          <cell r="BC152">
            <v>4.517453798767967</v>
          </cell>
          <cell r="BD152">
            <v>4.5283018867924527</v>
          </cell>
          <cell r="BE152">
            <v>-425534.71833342267</v>
          </cell>
        </row>
        <row r="153">
          <cell r="A153" t="str">
            <v>Show</v>
          </cell>
          <cell r="B153" t="str">
            <v>Canadian - Private</v>
          </cell>
          <cell r="C153" t="str">
            <v>Canada</v>
          </cell>
          <cell r="D153" t="str">
            <v>Kitagawa</v>
          </cell>
          <cell r="E153" t="str">
            <v>403-974-6723</v>
          </cell>
          <cell r="F153" t="str">
            <v>Invasion Energy</v>
          </cell>
          <cell r="G153" t="str">
            <v xml:space="preserve"> </v>
          </cell>
          <cell r="H153" t="str">
            <v>Canadian Energy</v>
          </cell>
          <cell r="I153" t="str">
            <v>Private</v>
          </cell>
          <cell r="J153" t="str">
            <v>Common Equity</v>
          </cell>
          <cell r="K153">
            <v>1</v>
          </cell>
          <cell r="L153">
            <v>1</v>
          </cell>
          <cell r="M153">
            <v>0</v>
          </cell>
          <cell r="N153">
            <v>0</v>
          </cell>
          <cell r="O153">
            <v>1</v>
          </cell>
          <cell r="P153">
            <v>2836193</v>
          </cell>
          <cell r="Q153">
            <v>2836193</v>
          </cell>
          <cell r="R153">
            <v>0</v>
          </cell>
          <cell r="V153">
            <v>2836193</v>
          </cell>
          <cell r="W153" t="str">
            <v>001:Enron-NA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2836193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  <cell r="AK153">
            <v>464862</v>
          </cell>
          <cell r="AL153">
            <v>464862</v>
          </cell>
          <cell r="AM153">
            <v>14192</v>
          </cell>
          <cell r="AN153">
            <v>2840713</v>
          </cell>
          <cell r="AP153">
            <v>0</v>
          </cell>
          <cell r="AQ153">
            <v>2840713</v>
          </cell>
          <cell r="AR153">
            <v>1</v>
          </cell>
          <cell r="AS153">
            <v>2836193</v>
          </cell>
          <cell r="AT153">
            <v>2836193</v>
          </cell>
          <cell r="AU153">
            <v>0</v>
          </cell>
          <cell r="AV153">
            <v>0</v>
          </cell>
          <cell r="AW153">
            <v>464862</v>
          </cell>
          <cell r="AX153">
            <v>464862</v>
          </cell>
          <cell r="AY153">
            <v>0</v>
          </cell>
          <cell r="AZ153">
            <v>0</v>
          </cell>
          <cell r="BA153">
            <v>464862</v>
          </cell>
          <cell r="BB153">
            <v>464862</v>
          </cell>
          <cell r="BC153" t="str">
            <v xml:space="preserve"> </v>
          </cell>
          <cell r="BD153" t="str">
            <v xml:space="preserve"> </v>
          </cell>
          <cell r="BE153">
            <v>0</v>
          </cell>
        </row>
        <row r="154">
          <cell r="A154" t="str">
            <v>Show</v>
          </cell>
          <cell r="B154" t="str">
            <v>Canadian - Private</v>
          </cell>
          <cell r="C154" t="str">
            <v>Canada</v>
          </cell>
          <cell r="D154" t="str">
            <v>Calger</v>
          </cell>
          <cell r="E154" t="str">
            <v>Not Available</v>
          </cell>
          <cell r="F154" t="str">
            <v>Papier Masson Canada</v>
          </cell>
          <cell r="G154" t="str">
            <v xml:space="preserve"> </v>
          </cell>
          <cell r="H154" t="str">
            <v>Canadian Paper</v>
          </cell>
          <cell r="I154" t="str">
            <v>Private</v>
          </cell>
          <cell r="J154" t="str">
            <v>Common Equity</v>
          </cell>
          <cell r="K154">
            <v>1</v>
          </cell>
          <cell r="L154">
            <v>1</v>
          </cell>
          <cell r="M154">
            <v>0</v>
          </cell>
          <cell r="N154">
            <v>0.17</v>
          </cell>
          <cell r="O154">
            <v>1</v>
          </cell>
          <cell r="P154">
            <v>9504994.0363211725</v>
          </cell>
          <cell r="Q154">
            <v>9481997.3286275398</v>
          </cell>
          <cell r="R154">
            <v>22996.707693632692</v>
          </cell>
          <cell r="V154">
            <v>9504994.0363211725</v>
          </cell>
          <cell r="W154" t="str">
            <v>001:Enron-NA</v>
          </cell>
          <cell r="X154">
            <v>1615848.9861745995</v>
          </cell>
          <cell r="Y154">
            <v>-1015783.0725383008</v>
          </cell>
          <cell r="Z154">
            <v>600065.91363629873</v>
          </cell>
          <cell r="AA154">
            <v>0</v>
          </cell>
          <cell r="AB154">
            <v>0</v>
          </cell>
          <cell r="AC154">
            <v>0</v>
          </cell>
          <cell r="AD154">
            <v>9481997.3286275398</v>
          </cell>
          <cell r="AE154">
            <v>22996.707693632692</v>
          </cell>
          <cell r="AF154">
            <v>-22996.707693632692</v>
          </cell>
          <cell r="AG154">
            <v>0</v>
          </cell>
          <cell r="AH154">
            <v>0</v>
          </cell>
          <cell r="AI154">
            <v>-75801.963678827509</v>
          </cell>
          <cell r="AJ154">
            <v>75801.963678827145</v>
          </cell>
          <cell r="AK154">
            <v>238539</v>
          </cell>
          <cell r="AL154">
            <v>238539</v>
          </cell>
          <cell r="AM154">
            <v>-25523.999999997395</v>
          </cell>
          <cell r="AN154">
            <v>9582781</v>
          </cell>
          <cell r="AP154">
            <v>0</v>
          </cell>
          <cell r="AQ154">
            <v>9582781</v>
          </cell>
          <cell r="AR154">
            <v>1</v>
          </cell>
          <cell r="AS154">
            <v>9504994.0363211725</v>
          </cell>
          <cell r="AT154">
            <v>9504994.0363211725</v>
          </cell>
          <cell r="AU154">
            <v>-34875.685850515962</v>
          </cell>
          <cell r="AV154">
            <v>34875.685850515059</v>
          </cell>
          <cell r="AW154">
            <v>238539</v>
          </cell>
          <cell r="AX154">
            <v>238538.99999999884</v>
          </cell>
          <cell r="AY154">
            <v>-75801.963678827509</v>
          </cell>
          <cell r="AZ154">
            <v>75801.963678827145</v>
          </cell>
          <cell r="BA154">
            <v>238539</v>
          </cell>
          <cell r="BB154">
            <v>238539</v>
          </cell>
          <cell r="BC154" t="str">
            <v xml:space="preserve"> </v>
          </cell>
          <cell r="BD154" t="str">
            <v xml:space="preserve"> </v>
          </cell>
          <cell r="BE154">
            <v>-57872.393544148654</v>
          </cell>
        </row>
        <row r="155">
          <cell r="A155" t="str">
            <v>DoNotShow</v>
          </cell>
          <cell r="B155" t="str">
            <v>Port. Insur. (MV of Opt Prem)</v>
          </cell>
          <cell r="C155" t="str">
            <v>Canada</v>
          </cell>
          <cell r="D155" t="str">
            <v xml:space="preserve"> </v>
          </cell>
          <cell r="E155" t="str">
            <v xml:space="preserve"> </v>
          </cell>
          <cell r="F155" t="str">
            <v>Beau Canada Options</v>
          </cell>
          <cell r="G155" t="str">
            <v xml:space="preserve"> </v>
          </cell>
          <cell r="H155" t="str">
            <v>Canadian Energy</v>
          </cell>
          <cell r="I155" t="str">
            <v>Public</v>
          </cell>
          <cell r="J155" t="str">
            <v>Futures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0</v>
          </cell>
          <cell r="V155">
            <v>0</v>
          </cell>
          <cell r="W155" t="str">
            <v>003:Enron-NA-Other</v>
          </cell>
          <cell r="X155">
            <v>0</v>
          </cell>
          <cell r="Y155">
            <v>0</v>
          </cell>
          <cell r="Z155">
            <v>0</v>
          </cell>
          <cell r="AA155">
            <v>0</v>
          </cell>
          <cell r="AB155">
            <v>0</v>
          </cell>
          <cell r="AC155">
            <v>0</v>
          </cell>
          <cell r="AD155">
            <v>0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9628</v>
          </cell>
          <cell r="AP155">
            <v>0</v>
          </cell>
          <cell r="AQ155">
            <v>9628</v>
          </cell>
          <cell r="AR155">
            <v>1</v>
          </cell>
          <cell r="AS155">
            <v>0</v>
          </cell>
          <cell r="AT155">
            <v>0</v>
          </cell>
          <cell r="AU155">
            <v>0</v>
          </cell>
          <cell r="AV155">
            <v>0</v>
          </cell>
          <cell r="AW155">
            <v>0</v>
          </cell>
          <cell r="AX155">
            <v>0</v>
          </cell>
          <cell r="AY155">
            <v>0</v>
          </cell>
          <cell r="AZ155">
            <v>0</v>
          </cell>
          <cell r="BA155">
            <v>0</v>
          </cell>
          <cell r="BB155">
            <v>0</v>
          </cell>
          <cell r="BC155" t="str">
            <v xml:space="preserve"> </v>
          </cell>
          <cell r="BD155" t="str">
            <v xml:space="preserve"> </v>
          </cell>
          <cell r="BE155">
            <v>0</v>
          </cell>
        </row>
        <row r="156">
          <cell r="A156" t="str">
            <v>DoNotShow</v>
          </cell>
          <cell r="B156" t="str">
            <v>Port. Insur. (MV of Opt Prem)</v>
          </cell>
          <cell r="C156" t="str">
            <v>Canada</v>
          </cell>
          <cell r="D156" t="str">
            <v xml:space="preserve"> </v>
          </cell>
          <cell r="E156" t="str">
            <v xml:space="preserve"> </v>
          </cell>
          <cell r="F156" t="str">
            <v>Cypress Energy Options</v>
          </cell>
          <cell r="G156" t="str">
            <v xml:space="preserve"> </v>
          </cell>
          <cell r="H156" t="str">
            <v>Canadian Energy</v>
          </cell>
          <cell r="I156" t="str">
            <v>Public</v>
          </cell>
          <cell r="J156" t="str">
            <v>Futures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0</v>
          </cell>
          <cell r="P156">
            <v>0.23548300776023551</v>
          </cell>
          <cell r="Q156">
            <v>0.23548300776023551</v>
          </cell>
          <cell r="R156">
            <v>0</v>
          </cell>
          <cell r="V156">
            <v>0</v>
          </cell>
          <cell r="W156" t="str">
            <v>003:Enron-NA-Other</v>
          </cell>
          <cell r="X156">
            <v>0</v>
          </cell>
          <cell r="Y156">
            <v>0</v>
          </cell>
          <cell r="Z156">
            <v>0</v>
          </cell>
          <cell r="AA156">
            <v>0</v>
          </cell>
          <cell r="AB156">
            <v>0</v>
          </cell>
          <cell r="AC156">
            <v>0</v>
          </cell>
          <cell r="AD156">
            <v>0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335</v>
          </cell>
          <cell r="AP156">
            <v>0</v>
          </cell>
          <cell r="AQ156">
            <v>335</v>
          </cell>
          <cell r="AR156">
            <v>1</v>
          </cell>
          <cell r="AS156">
            <v>0</v>
          </cell>
          <cell r="AT156">
            <v>0</v>
          </cell>
          <cell r="AU156">
            <v>0</v>
          </cell>
          <cell r="AV156">
            <v>0</v>
          </cell>
          <cell r="AW156">
            <v>0</v>
          </cell>
          <cell r="AX156">
            <v>0</v>
          </cell>
          <cell r="AY156">
            <v>0</v>
          </cell>
          <cell r="AZ156">
            <v>0</v>
          </cell>
          <cell r="BA156">
            <v>0</v>
          </cell>
          <cell r="BB156">
            <v>0</v>
          </cell>
          <cell r="BC156" t="str">
            <v xml:space="preserve"> </v>
          </cell>
          <cell r="BD156" t="str">
            <v xml:space="preserve"> </v>
          </cell>
          <cell r="BE156">
            <v>0</v>
          </cell>
        </row>
        <row r="157">
          <cell r="A157" t="str">
            <v>DoNotShow</v>
          </cell>
          <cell r="B157" t="str">
            <v>Port. Insur. (MV of Opt Prem)</v>
          </cell>
          <cell r="C157" t="str">
            <v>Canada</v>
          </cell>
          <cell r="D157" t="str">
            <v xml:space="preserve"> </v>
          </cell>
          <cell r="E157" t="str">
            <v xml:space="preserve"> </v>
          </cell>
          <cell r="F157" t="str">
            <v>Place Resources Options</v>
          </cell>
          <cell r="G157" t="str">
            <v xml:space="preserve"> </v>
          </cell>
          <cell r="H157" t="str">
            <v>Canadian Energy</v>
          </cell>
          <cell r="I157" t="str">
            <v>Public</v>
          </cell>
          <cell r="J157" t="str">
            <v>Futures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0.23548300776023551</v>
          </cell>
          <cell r="Q157">
            <v>0.23548300776023551</v>
          </cell>
          <cell r="R157">
            <v>0</v>
          </cell>
          <cell r="V157">
            <v>0</v>
          </cell>
          <cell r="W157" t="str">
            <v>003:Enron-NA-Other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1931</v>
          </cell>
          <cell r="AP157">
            <v>0</v>
          </cell>
          <cell r="AQ157">
            <v>1931</v>
          </cell>
          <cell r="AR157">
            <v>1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0</v>
          </cell>
          <cell r="AZ157">
            <v>0</v>
          </cell>
          <cell r="BA157">
            <v>0</v>
          </cell>
          <cell r="BB157">
            <v>0</v>
          </cell>
          <cell r="BC157" t="str">
            <v xml:space="preserve"> </v>
          </cell>
          <cell r="BD157" t="str">
            <v xml:space="preserve"> </v>
          </cell>
          <cell r="BE157">
            <v>0</v>
          </cell>
        </row>
        <row r="158">
          <cell r="A158" t="str">
            <v>DoNotShow</v>
          </cell>
          <cell r="B158" t="str">
            <v>Port. Insur. (MV of Opt Prem)</v>
          </cell>
          <cell r="C158" t="str">
            <v>Canada</v>
          </cell>
          <cell r="D158" t="str">
            <v xml:space="preserve"> </v>
          </cell>
          <cell r="E158" t="str">
            <v xml:space="preserve"> </v>
          </cell>
          <cell r="F158" t="str">
            <v>StarTech Options</v>
          </cell>
          <cell r="G158" t="str">
            <v xml:space="preserve"> </v>
          </cell>
          <cell r="H158" t="str">
            <v>Canadian Energy</v>
          </cell>
          <cell r="I158" t="str">
            <v>Public</v>
          </cell>
          <cell r="J158" t="str">
            <v>Futures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0.23548300776023551</v>
          </cell>
          <cell r="Q158">
            <v>0.23548300776023551</v>
          </cell>
          <cell r="R158">
            <v>0</v>
          </cell>
          <cell r="V158">
            <v>0</v>
          </cell>
          <cell r="W158" t="str">
            <v>003:Enron-NA-Other</v>
          </cell>
          <cell r="X158">
            <v>0</v>
          </cell>
          <cell r="Y158">
            <v>0</v>
          </cell>
          <cell r="Z158">
            <v>0</v>
          </cell>
          <cell r="AA158">
            <v>0</v>
          </cell>
          <cell r="AB158">
            <v>0</v>
          </cell>
          <cell r="AC158">
            <v>0</v>
          </cell>
          <cell r="AD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  <cell r="AN158">
            <v>3179</v>
          </cell>
          <cell r="AP158">
            <v>0</v>
          </cell>
          <cell r="AQ158">
            <v>3179</v>
          </cell>
          <cell r="AR158">
            <v>1</v>
          </cell>
          <cell r="AS158">
            <v>0</v>
          </cell>
          <cell r="AT158">
            <v>0</v>
          </cell>
          <cell r="AU158">
            <v>0</v>
          </cell>
          <cell r="AV158">
            <v>0</v>
          </cell>
          <cell r="AW158">
            <v>0</v>
          </cell>
          <cell r="AX158">
            <v>0</v>
          </cell>
          <cell r="AY158">
            <v>0</v>
          </cell>
          <cell r="AZ158">
            <v>0</v>
          </cell>
          <cell r="BA158">
            <v>0</v>
          </cell>
          <cell r="BB158">
            <v>0</v>
          </cell>
          <cell r="BC158" t="str">
            <v xml:space="preserve"> </v>
          </cell>
          <cell r="BD158" t="str">
            <v xml:space="preserve"> </v>
          </cell>
          <cell r="BE158">
            <v>0</v>
          </cell>
        </row>
        <row r="159">
          <cell r="A159" t="str">
            <v>Hide</v>
          </cell>
          <cell r="B159" t="str">
            <v>Port. Insur. (MV of Opt Prem) Intl</v>
          </cell>
          <cell r="C159" t="str">
            <v>Mexico Intl</v>
          </cell>
          <cell r="D159" t="str">
            <v xml:space="preserve"> </v>
          </cell>
          <cell r="E159" t="str">
            <v xml:space="preserve"> </v>
          </cell>
          <cell r="F159" t="str">
            <v>Tribasa Options I Intl</v>
          </cell>
          <cell r="G159" t="str">
            <v>GTRMM</v>
          </cell>
          <cell r="H159" t="str">
            <v>Construction</v>
          </cell>
          <cell r="I159" t="str">
            <v>Public</v>
          </cell>
          <cell r="J159" t="str">
            <v>Futures</v>
          </cell>
          <cell r="K159">
            <v>37000000</v>
          </cell>
          <cell r="L159">
            <v>37000000</v>
          </cell>
          <cell r="M159">
            <v>0</v>
          </cell>
          <cell r="N159">
            <v>0</v>
          </cell>
          <cell r="O159">
            <v>1</v>
          </cell>
          <cell r="P159">
            <v>0.23548300776023551</v>
          </cell>
          <cell r="Q159">
            <v>0.23548300776023551</v>
          </cell>
          <cell r="R159">
            <v>0</v>
          </cell>
          <cell r="V159">
            <v>4.0514385721759473E-125</v>
          </cell>
          <cell r="W159" t="str">
            <v>009:Enron-NA Intl</v>
          </cell>
          <cell r="X159">
            <v>0</v>
          </cell>
          <cell r="Y159">
            <v>0</v>
          </cell>
          <cell r="Z159">
            <v>0</v>
          </cell>
          <cell r="AA159">
            <v>0</v>
          </cell>
          <cell r="AB159">
            <v>0</v>
          </cell>
          <cell r="AC159">
            <v>0</v>
          </cell>
          <cell r="AD159">
            <v>4.5875238077642235E-70</v>
          </cell>
          <cell r="AE159">
            <v>-4.5875238077642235E-70</v>
          </cell>
          <cell r="AF159">
            <v>0</v>
          </cell>
          <cell r="AG159">
            <v>0</v>
          </cell>
          <cell r="AH159">
            <v>-4.5875238077642235E-70</v>
          </cell>
          <cell r="AI159">
            <v>-3.2598173749467121E-2</v>
          </cell>
          <cell r="AJ159">
            <v>0</v>
          </cell>
          <cell r="AK159">
            <v>0</v>
          </cell>
          <cell r="AL159">
            <v>-3.2598173749467121E-2</v>
          </cell>
          <cell r="AM159">
            <v>3.2598173749470771E-2</v>
          </cell>
          <cell r="AN159">
            <v>3.2598173749467108E-2</v>
          </cell>
          <cell r="AP159">
            <v>0</v>
          </cell>
          <cell r="AQ159">
            <v>3.2598173749467108E-2</v>
          </cell>
          <cell r="AR159">
            <v>1</v>
          </cell>
          <cell r="AS159">
            <v>8712871.287128713</v>
          </cell>
          <cell r="AT159">
            <v>0.23548300776023551</v>
          </cell>
          <cell r="AU159">
            <v>-1.3706512356419559E-26</v>
          </cell>
          <cell r="AV159">
            <v>0</v>
          </cell>
          <cell r="AW159">
            <v>0</v>
          </cell>
          <cell r="AX159">
            <v>-1.3706512356419559E-26</v>
          </cell>
          <cell r="AY159">
            <v>-3.2598173749467121E-2</v>
          </cell>
          <cell r="AZ159">
            <v>0</v>
          </cell>
          <cell r="BA159">
            <v>0</v>
          </cell>
          <cell r="BB159">
            <v>-3.2598173749467121E-2</v>
          </cell>
          <cell r="BC159">
            <v>0.23548300776023551</v>
          </cell>
          <cell r="BD159">
            <v>0.23548300776023551</v>
          </cell>
          <cell r="BE159">
            <v>-1.3706512356419559E-26</v>
          </cell>
        </row>
        <row r="160">
          <cell r="A160" t="str">
            <v>Hide</v>
          </cell>
          <cell r="B160" t="str">
            <v>Port. Insur. (MV of Opt Prem) Intl</v>
          </cell>
          <cell r="C160" t="str">
            <v>Mexico Intl</v>
          </cell>
          <cell r="D160" t="str">
            <v xml:space="preserve"> </v>
          </cell>
          <cell r="E160" t="str">
            <v xml:space="preserve"> </v>
          </cell>
          <cell r="F160" t="str">
            <v>Tribasa Options II Intl</v>
          </cell>
          <cell r="G160" t="str">
            <v>GTRMM</v>
          </cell>
          <cell r="H160" t="str">
            <v>Construction</v>
          </cell>
          <cell r="I160" t="str">
            <v>Public</v>
          </cell>
          <cell r="J160" t="str">
            <v>Futures</v>
          </cell>
          <cell r="K160">
            <v>37000000</v>
          </cell>
          <cell r="L160">
            <v>37000000</v>
          </cell>
          <cell r="M160">
            <v>0</v>
          </cell>
          <cell r="N160">
            <v>0</v>
          </cell>
          <cell r="O160">
            <v>1</v>
          </cell>
          <cell r="P160">
            <v>0.23548300776023551</v>
          </cell>
          <cell r="Q160">
            <v>0.23548300776023551</v>
          </cell>
          <cell r="R160">
            <v>0</v>
          </cell>
          <cell r="V160">
            <v>4.0514385721759473E-125</v>
          </cell>
          <cell r="W160" t="str">
            <v>009:Enron-NA Intl</v>
          </cell>
          <cell r="X160">
            <v>0</v>
          </cell>
          <cell r="Y160">
            <v>0</v>
          </cell>
          <cell r="Z160">
            <v>0</v>
          </cell>
          <cell r="AA160">
            <v>0</v>
          </cell>
          <cell r="AB160">
            <v>0</v>
          </cell>
          <cell r="AC160">
            <v>0</v>
          </cell>
          <cell r="AD160">
            <v>4.5875238077642235E-70</v>
          </cell>
          <cell r="AE160">
            <v>-4.5875238077642235E-70</v>
          </cell>
          <cell r="AF160">
            <v>0</v>
          </cell>
          <cell r="AG160">
            <v>0</v>
          </cell>
          <cell r="AH160">
            <v>-4.5875238077642235E-70</v>
          </cell>
          <cell r="AI160">
            <v>-3.2598173749467121E-2</v>
          </cell>
          <cell r="AJ160">
            <v>0</v>
          </cell>
          <cell r="AK160">
            <v>0</v>
          </cell>
          <cell r="AL160">
            <v>-3.2598173749467121E-2</v>
          </cell>
          <cell r="AM160">
            <v>3.2598173749470771E-2</v>
          </cell>
          <cell r="AN160">
            <v>3.2598173749467108E-2</v>
          </cell>
          <cell r="AP160">
            <v>0</v>
          </cell>
          <cell r="AQ160">
            <v>3.2598173749467108E-2</v>
          </cell>
          <cell r="AR160">
            <v>1</v>
          </cell>
          <cell r="AS160">
            <v>8712871.287128713</v>
          </cell>
          <cell r="AT160">
            <v>0.23548300776023551</v>
          </cell>
          <cell r="AU160">
            <v>-1.3706512356419559E-26</v>
          </cell>
          <cell r="AV160">
            <v>0</v>
          </cell>
          <cell r="AW160">
            <v>0</v>
          </cell>
          <cell r="AX160">
            <v>-1.3706512356419559E-26</v>
          </cell>
          <cell r="AY160">
            <v>-3.2598173749467121E-2</v>
          </cell>
          <cell r="AZ160">
            <v>0</v>
          </cell>
          <cell r="BA160">
            <v>0</v>
          </cell>
          <cell r="BB160">
            <v>-3.2598173749467121E-2</v>
          </cell>
          <cell r="BC160">
            <v>0.23548300776023551</v>
          </cell>
          <cell r="BD160">
            <v>0.23548300776023551</v>
          </cell>
          <cell r="BE160">
            <v>-1.3706512356419559E-26</v>
          </cell>
        </row>
        <row r="161">
          <cell r="A161" t="str">
            <v>Show</v>
          </cell>
          <cell r="B161" t="str">
            <v>Port. Insur. (MV of Opt Prem)</v>
          </cell>
          <cell r="C161" t="str">
            <v>Asset Book</v>
          </cell>
          <cell r="D161" t="str">
            <v xml:space="preserve"> </v>
          </cell>
          <cell r="E161" t="str">
            <v xml:space="preserve"> </v>
          </cell>
          <cell r="F161" t="str">
            <v>Treasury Swap A</v>
          </cell>
          <cell r="G161" t="str">
            <v xml:space="preserve"> </v>
          </cell>
          <cell r="H161" t="str">
            <v>Other</v>
          </cell>
          <cell r="I161" t="str">
            <v>Public</v>
          </cell>
          <cell r="J161" t="str">
            <v>Futures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  <cell r="V161">
            <v>836904.58000000007</v>
          </cell>
          <cell r="W161" t="str">
            <v>003:Enron-NA-Other</v>
          </cell>
          <cell r="X161">
            <v>0</v>
          </cell>
          <cell r="Y161">
            <v>0</v>
          </cell>
          <cell r="Z161">
            <v>0</v>
          </cell>
          <cell r="AA161">
            <v>0</v>
          </cell>
          <cell r="AB161">
            <v>0</v>
          </cell>
          <cell r="AC161">
            <v>0</v>
          </cell>
          <cell r="AD161">
            <v>861962.05000000075</v>
          </cell>
          <cell r="AE161">
            <v>0</v>
          </cell>
          <cell r="AF161">
            <v>-25057.470000000671</v>
          </cell>
          <cell r="AG161">
            <v>0</v>
          </cell>
          <cell r="AH161">
            <v>-25057.470000000671</v>
          </cell>
          <cell r="AI161">
            <v>0</v>
          </cell>
          <cell r="AJ161">
            <v>721037.23000000126</v>
          </cell>
          <cell r="AK161">
            <v>0</v>
          </cell>
          <cell r="AL161">
            <v>721037.23000000126</v>
          </cell>
          <cell r="AM161">
            <v>1628961.33</v>
          </cell>
          <cell r="AN161">
            <v>1138867.3500000001</v>
          </cell>
          <cell r="AP161">
            <v>0</v>
          </cell>
          <cell r="AQ161">
            <v>1138867.3500000001</v>
          </cell>
          <cell r="AR161">
            <v>1</v>
          </cell>
          <cell r="AS161">
            <v>9.9999999999999995E-8</v>
          </cell>
          <cell r="AT161">
            <v>0</v>
          </cell>
          <cell r="AU161">
            <v>0</v>
          </cell>
          <cell r="AV161">
            <v>-14025.820000000065</v>
          </cell>
          <cell r="AW161">
            <v>0</v>
          </cell>
          <cell r="AX161">
            <v>-14025.820000000065</v>
          </cell>
          <cell r="AY161">
            <v>0</v>
          </cell>
          <cell r="AZ161">
            <v>721037.23000000126</v>
          </cell>
          <cell r="BA161">
            <v>0</v>
          </cell>
          <cell r="BB161">
            <v>721037.23000000126</v>
          </cell>
          <cell r="BC161" t="str">
            <v xml:space="preserve"> </v>
          </cell>
          <cell r="BD161" t="str">
            <v xml:space="preserve"> </v>
          </cell>
          <cell r="BE161">
            <v>0</v>
          </cell>
        </row>
        <row r="162">
          <cell r="A162" t="str">
            <v>Show</v>
          </cell>
          <cell r="B162" t="str">
            <v>US Private</v>
          </cell>
          <cell r="C162" t="str">
            <v>Upstream</v>
          </cell>
          <cell r="D162" t="str">
            <v>Dunn</v>
          </cell>
          <cell r="E162" t="str">
            <v>713-853-7752</v>
          </cell>
          <cell r="F162" t="str">
            <v>Mariner (Pluto) T Swap</v>
          </cell>
          <cell r="G162" t="str">
            <v xml:space="preserve"> </v>
          </cell>
          <cell r="H162" t="str">
            <v>Energy</v>
          </cell>
          <cell r="I162" t="str">
            <v xml:space="preserve">Private </v>
          </cell>
          <cell r="J162" t="str">
            <v>Common Equity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  <cell r="V162">
            <v>0</v>
          </cell>
          <cell r="W162" t="str">
            <v>001:Enron-NA</v>
          </cell>
          <cell r="X162">
            <v>0</v>
          </cell>
          <cell r="Y162">
            <v>0</v>
          </cell>
          <cell r="Z162">
            <v>0</v>
          </cell>
          <cell r="AA162">
            <v>0</v>
          </cell>
          <cell r="AB162">
            <v>0</v>
          </cell>
          <cell r="AC162">
            <v>0</v>
          </cell>
          <cell r="AD162">
            <v>0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K162">
            <v>0</v>
          </cell>
          <cell r="AL162">
            <v>9.0949470177292824E-13</v>
          </cell>
          <cell r="AM162">
            <v>0</v>
          </cell>
          <cell r="AN162">
            <v>0</v>
          </cell>
          <cell r="AP162">
            <v>0</v>
          </cell>
          <cell r="AQ162">
            <v>0</v>
          </cell>
          <cell r="AR162">
            <v>1</v>
          </cell>
          <cell r="AS162">
            <v>9.9999999999999995E-8</v>
          </cell>
          <cell r="AT162">
            <v>0</v>
          </cell>
          <cell r="AU162">
            <v>26632.160000000149</v>
          </cell>
          <cell r="AV162">
            <v>-26632.160000000149</v>
          </cell>
          <cell r="AW162">
            <v>0</v>
          </cell>
          <cell r="AX162">
            <v>9.0949470177292824E-13</v>
          </cell>
          <cell r="AY162">
            <v>0</v>
          </cell>
          <cell r="AZ162">
            <v>0</v>
          </cell>
          <cell r="BA162">
            <v>0</v>
          </cell>
          <cell r="BB162">
            <v>9.0949470177292824E-13</v>
          </cell>
          <cell r="BC162" t="str">
            <v xml:space="preserve"> </v>
          </cell>
          <cell r="BD162" t="str">
            <v xml:space="preserve"> </v>
          </cell>
          <cell r="BE162">
            <v>26632.160000000149</v>
          </cell>
        </row>
        <row r="163">
          <cell r="A163" t="str">
            <v>Show</v>
          </cell>
          <cell r="B163" t="str">
            <v>US Private</v>
          </cell>
          <cell r="C163" t="str">
            <v>Upstream</v>
          </cell>
          <cell r="D163" t="str">
            <v>McBride</v>
          </cell>
          <cell r="E163" t="str">
            <v>713-853-9250</v>
          </cell>
          <cell r="F163" t="str">
            <v>EEX Int Rate Swap (T Swap C)</v>
          </cell>
          <cell r="G163" t="str">
            <v xml:space="preserve"> </v>
          </cell>
          <cell r="H163" t="str">
            <v>Energy</v>
          </cell>
          <cell r="I163" t="str">
            <v xml:space="preserve">Private </v>
          </cell>
          <cell r="J163" t="str">
            <v>Common Equity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0</v>
          </cell>
          <cell r="V163">
            <v>669912.73000000045</v>
          </cell>
          <cell r="W163" t="str">
            <v>001:Enron-NA</v>
          </cell>
          <cell r="X163">
            <v>0</v>
          </cell>
          <cell r="Y163">
            <v>0</v>
          </cell>
          <cell r="Z163">
            <v>0</v>
          </cell>
          <cell r="AA163">
            <v>0</v>
          </cell>
          <cell r="AB163">
            <v>0</v>
          </cell>
          <cell r="AC163">
            <v>0</v>
          </cell>
          <cell r="AD163">
            <v>693815.67</v>
          </cell>
          <cell r="AE163">
            <v>23902.939999999595</v>
          </cell>
          <cell r="AF163">
            <v>-23902.939999999595</v>
          </cell>
          <cell r="AG163">
            <v>0</v>
          </cell>
          <cell r="AH163">
            <v>0</v>
          </cell>
          <cell r="AI163">
            <v>-412618.71000000043</v>
          </cell>
          <cell r="AJ163">
            <v>412618.71000000043</v>
          </cell>
          <cell r="AK163">
            <v>0</v>
          </cell>
          <cell r="AL163">
            <v>0</v>
          </cell>
          <cell r="AM163">
            <v>0</v>
          </cell>
          <cell r="AN163">
            <v>257294.02</v>
          </cell>
          <cell r="AP163">
            <v>0</v>
          </cell>
          <cell r="AQ163">
            <v>257294.02</v>
          </cell>
          <cell r="AR163">
            <v>1</v>
          </cell>
          <cell r="AS163">
            <v>9.9999999999999995E-8</v>
          </cell>
          <cell r="AT163">
            <v>0</v>
          </cell>
          <cell r="AU163">
            <v>23369.279999998689</v>
          </cell>
          <cell r="AV163">
            <v>-23369.279999998689</v>
          </cell>
          <cell r="AW163">
            <v>0</v>
          </cell>
          <cell r="AX163">
            <v>0</v>
          </cell>
          <cell r="AY163">
            <v>-412618.71000000043</v>
          </cell>
          <cell r="AZ163">
            <v>412618.71000000043</v>
          </cell>
          <cell r="BA163">
            <v>0</v>
          </cell>
          <cell r="BB163">
            <v>0</v>
          </cell>
          <cell r="BC163" t="str">
            <v xml:space="preserve"> </v>
          </cell>
          <cell r="BD163" t="str">
            <v xml:space="preserve"> </v>
          </cell>
          <cell r="BE163">
            <v>-533.66000000090571</v>
          </cell>
        </row>
        <row r="164">
          <cell r="A164" t="str">
            <v>Show</v>
          </cell>
          <cell r="B164" t="str">
            <v>Port. Insur. (MV of Opt Prem)</v>
          </cell>
          <cell r="C164" t="str">
            <v>Asset Book</v>
          </cell>
          <cell r="D164" t="str">
            <v xml:space="preserve"> </v>
          </cell>
          <cell r="E164" t="str">
            <v xml:space="preserve"> </v>
          </cell>
          <cell r="F164" t="str">
            <v>S&amp;P 500 Futures Puts</v>
          </cell>
          <cell r="G164" t="str">
            <v xml:space="preserve"> </v>
          </cell>
          <cell r="H164" t="str">
            <v>Other</v>
          </cell>
          <cell r="I164" t="str">
            <v>Public</v>
          </cell>
          <cell r="J164" t="str">
            <v>Futures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0</v>
          </cell>
          <cell r="V164">
            <v>1760000</v>
          </cell>
          <cell r="W164" t="str">
            <v>003:Enron-NA-Other</v>
          </cell>
          <cell r="X164">
            <v>9.9999999999999995E-8</v>
          </cell>
          <cell r="Y164">
            <v>1760000</v>
          </cell>
          <cell r="Z164">
            <v>1760000.0000000999</v>
          </cell>
          <cell r="AA164">
            <v>9.9999999999999995E-8</v>
          </cell>
          <cell r="AB164">
            <v>1760000</v>
          </cell>
          <cell r="AC164">
            <v>1760000.0000000999</v>
          </cell>
          <cell r="AD164">
            <v>1495000</v>
          </cell>
          <cell r="AE164">
            <v>0</v>
          </cell>
          <cell r="AF164">
            <v>265000</v>
          </cell>
          <cell r="AG164">
            <v>0</v>
          </cell>
          <cell r="AH164">
            <v>265000</v>
          </cell>
          <cell r="AI164">
            <v>0</v>
          </cell>
          <cell r="AJ164">
            <v>-3124400</v>
          </cell>
          <cell r="AK164">
            <v>0</v>
          </cell>
          <cell r="AL164">
            <v>-3124400</v>
          </cell>
          <cell r="AM164">
            <v>-9812200</v>
          </cell>
          <cell r="AN164">
            <v>2940000</v>
          </cell>
          <cell r="AP164">
            <v>0</v>
          </cell>
          <cell r="AQ164">
            <v>2940000</v>
          </cell>
          <cell r="AR164">
            <v>1</v>
          </cell>
          <cell r="AS164">
            <v>9.9999999999999995E-8</v>
          </cell>
          <cell r="AT164">
            <v>0</v>
          </cell>
          <cell r="AU164">
            <v>0</v>
          </cell>
          <cell r="AV164">
            <v>-789050</v>
          </cell>
          <cell r="AW164">
            <v>0</v>
          </cell>
          <cell r="AX164">
            <v>-789050</v>
          </cell>
          <cell r="AY164">
            <v>0</v>
          </cell>
          <cell r="AZ164">
            <v>-3124400</v>
          </cell>
          <cell r="BA164">
            <v>0</v>
          </cell>
          <cell r="BB164">
            <v>-3124400</v>
          </cell>
          <cell r="BC164" t="str">
            <v xml:space="preserve"> </v>
          </cell>
          <cell r="BD164" t="str">
            <v xml:space="preserve"> </v>
          </cell>
          <cell r="BE164">
            <v>0</v>
          </cell>
        </row>
        <row r="165">
          <cell r="A165" t="str">
            <v>Show</v>
          </cell>
          <cell r="B165" t="str">
            <v>Funding Cost</v>
          </cell>
          <cell r="C165" t="str">
            <v>Asset Book</v>
          </cell>
          <cell r="D165" t="str">
            <v xml:space="preserve"> </v>
          </cell>
          <cell r="E165" t="str">
            <v xml:space="preserve"> </v>
          </cell>
          <cell r="F165" t="str">
            <v>Funding Income - 1st Qtr 00 (US)</v>
          </cell>
          <cell r="G165" t="str">
            <v xml:space="preserve"> </v>
          </cell>
          <cell r="H165" t="str">
            <v>US</v>
          </cell>
          <cell r="I165" t="str">
            <v>Public</v>
          </cell>
          <cell r="J165" t="str">
            <v>Other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0</v>
          </cell>
          <cell r="V165">
            <v>0</v>
          </cell>
          <cell r="W165" t="str">
            <v>003:Enron-NA-Other</v>
          </cell>
          <cell r="X165">
            <v>0</v>
          </cell>
          <cell r="Y165">
            <v>0</v>
          </cell>
          <cell r="Z165">
            <v>0</v>
          </cell>
          <cell r="AA165">
            <v>0</v>
          </cell>
          <cell r="AB165">
            <v>0</v>
          </cell>
          <cell r="AC165">
            <v>0</v>
          </cell>
          <cell r="AD165">
            <v>0</v>
          </cell>
          <cell r="AE165">
            <v>0</v>
          </cell>
          <cell r="AF165">
            <v>0</v>
          </cell>
          <cell r="AG165">
            <v>172.70368216594625</v>
          </cell>
          <cell r="AH165">
            <v>172.70368216594625</v>
          </cell>
          <cell r="AI165">
            <v>0</v>
          </cell>
          <cell r="AJ165">
            <v>0</v>
          </cell>
          <cell r="AK165">
            <v>13843.69724939717</v>
          </cell>
          <cell r="AL165">
            <v>13843.69724939717</v>
          </cell>
          <cell r="AM165">
            <v>0</v>
          </cell>
          <cell r="AN165">
            <v>0</v>
          </cell>
          <cell r="AP165">
            <v>0</v>
          </cell>
          <cell r="AQ165">
            <v>0</v>
          </cell>
          <cell r="AR165">
            <v>1</v>
          </cell>
          <cell r="AS165">
            <v>0</v>
          </cell>
          <cell r="AT165">
            <v>0</v>
          </cell>
          <cell r="AU165">
            <v>0</v>
          </cell>
          <cell r="AV165">
            <v>0</v>
          </cell>
          <cell r="AW165">
            <v>2198.9280184520467</v>
          </cell>
          <cell r="AX165">
            <v>2198.9280184520467</v>
          </cell>
          <cell r="AY165">
            <v>0</v>
          </cell>
          <cell r="AZ165">
            <v>0</v>
          </cell>
          <cell r="BA165">
            <v>13843.69724939717</v>
          </cell>
          <cell r="BB165">
            <v>13843.69724939717</v>
          </cell>
          <cell r="BC165" t="str">
            <v xml:space="preserve"> </v>
          </cell>
          <cell r="BD165" t="str">
            <v xml:space="preserve"> </v>
          </cell>
          <cell r="BE165">
            <v>0</v>
          </cell>
        </row>
        <row r="166">
          <cell r="A166" t="str">
            <v>Show</v>
          </cell>
          <cell r="B166" t="str">
            <v>Funding Cost</v>
          </cell>
          <cell r="C166" t="str">
            <v>Asset Book</v>
          </cell>
          <cell r="D166" t="str">
            <v xml:space="preserve"> </v>
          </cell>
          <cell r="E166" t="str">
            <v xml:space="preserve"> </v>
          </cell>
          <cell r="F166" t="str">
            <v>Funding Income - 1st Qtr 00 (Canada)</v>
          </cell>
          <cell r="G166" t="str">
            <v xml:space="preserve"> </v>
          </cell>
          <cell r="H166" t="str">
            <v>Canada</v>
          </cell>
          <cell r="I166" t="str">
            <v>Public</v>
          </cell>
          <cell r="J166" t="str">
            <v>Other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V166">
            <v>0</v>
          </cell>
          <cell r="W166" t="str">
            <v>003:Enron-NA-Other</v>
          </cell>
          <cell r="X166">
            <v>0</v>
          </cell>
          <cell r="Y166">
            <v>0</v>
          </cell>
          <cell r="Z166">
            <v>0</v>
          </cell>
          <cell r="AA166">
            <v>0</v>
          </cell>
          <cell r="AB166">
            <v>0</v>
          </cell>
          <cell r="AC166">
            <v>0</v>
          </cell>
          <cell r="AD166">
            <v>0</v>
          </cell>
          <cell r="AE166">
            <v>0</v>
          </cell>
          <cell r="AF166">
            <v>0</v>
          </cell>
          <cell r="AG166">
            <v>3391.5405070132078</v>
          </cell>
          <cell r="AH166">
            <v>3391.5405070132078</v>
          </cell>
          <cell r="AI166">
            <v>0</v>
          </cell>
          <cell r="AJ166">
            <v>0</v>
          </cell>
          <cell r="AK166">
            <v>39671.214720208176</v>
          </cell>
          <cell r="AL166">
            <v>39671.214720208176</v>
          </cell>
          <cell r="AM166">
            <v>106507.09722759156</v>
          </cell>
          <cell r="AN166">
            <v>0</v>
          </cell>
          <cell r="AP166">
            <v>0</v>
          </cell>
          <cell r="AQ166">
            <v>0</v>
          </cell>
          <cell r="AR166">
            <v>1</v>
          </cell>
          <cell r="AS166">
            <v>0</v>
          </cell>
          <cell r="AT166">
            <v>0</v>
          </cell>
          <cell r="AU166">
            <v>0</v>
          </cell>
          <cell r="AV166">
            <v>0</v>
          </cell>
          <cell r="AW166">
            <v>8313.8829392891839</v>
          </cell>
          <cell r="AX166">
            <v>8313.8829392891839</v>
          </cell>
          <cell r="AY166">
            <v>0</v>
          </cell>
          <cell r="AZ166">
            <v>0</v>
          </cell>
          <cell r="BA166">
            <v>39671.214720208176</v>
          </cell>
          <cell r="BB166">
            <v>39671.214720208176</v>
          </cell>
          <cell r="BC166" t="str">
            <v xml:space="preserve"> </v>
          </cell>
          <cell r="BD166" t="str">
            <v xml:space="preserve"> </v>
          </cell>
          <cell r="BE166">
            <v>0</v>
          </cell>
        </row>
        <row r="167">
          <cell r="A167" t="str">
            <v>Show</v>
          </cell>
          <cell r="B167" t="str">
            <v>Accrual Income</v>
          </cell>
          <cell r="C167" t="str">
            <v>Canada</v>
          </cell>
          <cell r="D167" t="str">
            <v xml:space="preserve"> </v>
          </cell>
          <cell r="E167" t="str">
            <v xml:space="preserve"> </v>
          </cell>
          <cell r="F167" t="str">
            <v>Canada - Accruals</v>
          </cell>
          <cell r="G167" t="str">
            <v xml:space="preserve"> </v>
          </cell>
          <cell r="H167" t="str">
            <v>Canada</v>
          </cell>
          <cell r="I167" t="str">
            <v>Public</v>
          </cell>
          <cell r="J167" t="str">
            <v>Other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V167">
            <v>0</v>
          </cell>
          <cell r="W167" t="str">
            <v>003:Enron-NA-Other</v>
          </cell>
          <cell r="X167">
            <v>0</v>
          </cell>
          <cell r="Y167">
            <v>0</v>
          </cell>
          <cell r="Z167">
            <v>0</v>
          </cell>
          <cell r="AA167">
            <v>0</v>
          </cell>
          <cell r="AB167">
            <v>0</v>
          </cell>
          <cell r="AC167">
            <v>0</v>
          </cell>
          <cell r="AD167">
            <v>0</v>
          </cell>
          <cell r="AE167">
            <v>0</v>
          </cell>
          <cell r="AF167">
            <v>0</v>
          </cell>
          <cell r="AG167">
            <v>0</v>
          </cell>
          <cell r="AH167">
            <v>0</v>
          </cell>
          <cell r="AI167">
            <v>0</v>
          </cell>
          <cell r="AJ167">
            <v>0</v>
          </cell>
          <cell r="AK167">
            <v>759020</v>
          </cell>
          <cell r="AL167">
            <v>759020</v>
          </cell>
          <cell r="AM167">
            <v>0</v>
          </cell>
          <cell r="AN167">
            <v>0</v>
          </cell>
          <cell r="AP167">
            <v>0</v>
          </cell>
          <cell r="AQ167">
            <v>0</v>
          </cell>
          <cell r="AR167">
            <v>1</v>
          </cell>
          <cell r="AS167">
            <v>0</v>
          </cell>
          <cell r="AT167">
            <v>0</v>
          </cell>
          <cell r="AU167">
            <v>0</v>
          </cell>
          <cell r="AV167">
            <v>0</v>
          </cell>
          <cell r="AW167">
            <v>759020</v>
          </cell>
          <cell r="AX167">
            <v>759020</v>
          </cell>
          <cell r="AY167">
            <v>0</v>
          </cell>
          <cell r="AZ167">
            <v>0</v>
          </cell>
          <cell r="BA167">
            <v>759020</v>
          </cell>
          <cell r="BB167">
            <v>759020</v>
          </cell>
          <cell r="BC167" t="str">
            <v xml:space="preserve"> </v>
          </cell>
          <cell r="BD167" t="str">
            <v xml:space="preserve"> </v>
          </cell>
          <cell r="BE167">
            <v>0</v>
          </cell>
        </row>
        <row r="168">
          <cell r="A168" t="str">
            <v>Show</v>
          </cell>
          <cell r="B168" t="str">
            <v>Accrual Income</v>
          </cell>
          <cell r="C168" t="str">
            <v>Investment Management</v>
          </cell>
          <cell r="D168" t="str">
            <v xml:space="preserve"> </v>
          </cell>
          <cell r="E168" t="str">
            <v xml:space="preserve"> </v>
          </cell>
          <cell r="F168" t="str">
            <v>Investment Management - Accruals</v>
          </cell>
          <cell r="G168" t="str">
            <v xml:space="preserve"> </v>
          </cell>
          <cell r="H168" t="str">
            <v>Asset Management</v>
          </cell>
          <cell r="I168" t="str">
            <v>Public</v>
          </cell>
          <cell r="J168" t="str">
            <v>Other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V168">
            <v>0</v>
          </cell>
          <cell r="W168" t="str">
            <v>003:Enron-NA-Other</v>
          </cell>
          <cell r="X168">
            <v>0</v>
          </cell>
          <cell r="Y168">
            <v>0</v>
          </cell>
          <cell r="Z168">
            <v>0</v>
          </cell>
          <cell r="AA168">
            <v>0</v>
          </cell>
          <cell r="AB168">
            <v>0</v>
          </cell>
          <cell r="AC168">
            <v>0</v>
          </cell>
          <cell r="AD168">
            <v>0</v>
          </cell>
          <cell r="AE168">
            <v>0</v>
          </cell>
          <cell r="AF168">
            <v>0</v>
          </cell>
          <cell r="AG168">
            <v>0</v>
          </cell>
          <cell r="AH168">
            <v>0</v>
          </cell>
          <cell r="AI168">
            <v>0</v>
          </cell>
          <cell r="AJ168">
            <v>0</v>
          </cell>
          <cell r="AK168">
            <v>17708</v>
          </cell>
          <cell r="AL168">
            <v>17708</v>
          </cell>
          <cell r="AM168">
            <v>-4321048.18</v>
          </cell>
          <cell r="AN168">
            <v>0</v>
          </cell>
          <cell r="AP168">
            <v>0</v>
          </cell>
          <cell r="AQ168">
            <v>0</v>
          </cell>
          <cell r="AR168">
            <v>1</v>
          </cell>
          <cell r="AS168">
            <v>0</v>
          </cell>
          <cell r="AT168">
            <v>0</v>
          </cell>
          <cell r="AU168">
            <v>0</v>
          </cell>
          <cell r="AV168">
            <v>0</v>
          </cell>
          <cell r="AW168">
            <v>17708</v>
          </cell>
          <cell r="AX168">
            <v>17708</v>
          </cell>
          <cell r="AY168">
            <v>0</v>
          </cell>
          <cell r="AZ168">
            <v>0</v>
          </cell>
          <cell r="BA168">
            <v>17708</v>
          </cell>
          <cell r="BB168">
            <v>17708</v>
          </cell>
          <cell r="BC168" t="str">
            <v xml:space="preserve"> </v>
          </cell>
          <cell r="BD168" t="str">
            <v xml:space="preserve"> </v>
          </cell>
          <cell r="BE168">
            <v>0</v>
          </cell>
        </row>
        <row r="169">
          <cell r="A169" t="str">
            <v>Show</v>
          </cell>
          <cell r="B169" t="str">
            <v>Accrual Income</v>
          </cell>
          <cell r="C169" t="str">
            <v>Coal</v>
          </cell>
          <cell r="D169" t="str">
            <v xml:space="preserve"> </v>
          </cell>
          <cell r="E169" t="str">
            <v xml:space="preserve"> </v>
          </cell>
          <cell r="F169" t="str">
            <v>Coal - Accruals</v>
          </cell>
          <cell r="G169" t="str">
            <v xml:space="preserve"> </v>
          </cell>
          <cell r="H169" t="str">
            <v>Coal</v>
          </cell>
          <cell r="I169" t="str">
            <v>Public</v>
          </cell>
          <cell r="J169" t="str">
            <v>Other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0</v>
          </cell>
          <cell r="V169">
            <v>0</v>
          </cell>
          <cell r="W169" t="str">
            <v>003:Enron-NA-Other</v>
          </cell>
          <cell r="X169">
            <v>0</v>
          </cell>
          <cell r="Y169">
            <v>0</v>
          </cell>
          <cell r="Z169">
            <v>0</v>
          </cell>
          <cell r="AA169">
            <v>0</v>
          </cell>
          <cell r="AB169">
            <v>0</v>
          </cell>
          <cell r="AC169">
            <v>0</v>
          </cell>
          <cell r="AD169">
            <v>0</v>
          </cell>
          <cell r="AE169">
            <v>0</v>
          </cell>
          <cell r="AF169">
            <v>0</v>
          </cell>
          <cell r="AG169">
            <v>0</v>
          </cell>
          <cell r="AH169">
            <v>0</v>
          </cell>
          <cell r="AI169">
            <v>0</v>
          </cell>
          <cell r="AJ169">
            <v>0</v>
          </cell>
          <cell r="AK169">
            <v>-1455</v>
          </cell>
          <cell r="AL169">
            <v>-1455</v>
          </cell>
          <cell r="AM169">
            <v>-720740.78</v>
          </cell>
          <cell r="AN169">
            <v>0</v>
          </cell>
          <cell r="AP169">
            <v>0</v>
          </cell>
          <cell r="AQ169">
            <v>0</v>
          </cell>
          <cell r="AR169">
            <v>1</v>
          </cell>
          <cell r="AS169">
            <v>0</v>
          </cell>
          <cell r="AT169">
            <v>0</v>
          </cell>
          <cell r="AU169">
            <v>0</v>
          </cell>
          <cell r="AV169">
            <v>0</v>
          </cell>
          <cell r="AW169">
            <v>-1455</v>
          </cell>
          <cell r="AX169">
            <v>-1455</v>
          </cell>
          <cell r="AY169">
            <v>0</v>
          </cell>
          <cell r="AZ169">
            <v>0</v>
          </cell>
          <cell r="BA169">
            <v>-1455</v>
          </cell>
          <cell r="BB169">
            <v>-1455</v>
          </cell>
          <cell r="BC169" t="str">
            <v xml:space="preserve"> </v>
          </cell>
          <cell r="BD169" t="str">
            <v xml:space="preserve"> </v>
          </cell>
          <cell r="BE169">
            <v>0</v>
          </cell>
        </row>
        <row r="170">
          <cell r="A170" t="str">
            <v>Show</v>
          </cell>
          <cell r="B170" t="str">
            <v>Accrual Income</v>
          </cell>
          <cell r="C170" t="str">
            <v>Downstream</v>
          </cell>
          <cell r="D170" t="str">
            <v xml:space="preserve"> </v>
          </cell>
          <cell r="E170" t="str">
            <v xml:space="preserve"> </v>
          </cell>
          <cell r="F170" t="str">
            <v>Downstream - Accruals</v>
          </cell>
          <cell r="G170" t="str">
            <v xml:space="preserve"> </v>
          </cell>
          <cell r="H170" t="str">
            <v>Downstream</v>
          </cell>
          <cell r="I170" t="str">
            <v>Public</v>
          </cell>
          <cell r="J170" t="str">
            <v>Other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210000</v>
          </cell>
          <cell r="Q170">
            <v>210000</v>
          </cell>
          <cell r="R170">
            <v>0</v>
          </cell>
          <cell r="V170">
            <v>0</v>
          </cell>
          <cell r="W170" t="str">
            <v>003:Enron-NA-Other</v>
          </cell>
          <cell r="X170">
            <v>0</v>
          </cell>
          <cell r="Y170">
            <v>0</v>
          </cell>
          <cell r="Z170">
            <v>0</v>
          </cell>
          <cell r="AA170">
            <v>0</v>
          </cell>
          <cell r="AB170">
            <v>0</v>
          </cell>
          <cell r="AC170">
            <v>0</v>
          </cell>
          <cell r="AD170">
            <v>0</v>
          </cell>
          <cell r="AE170">
            <v>0</v>
          </cell>
          <cell r="AF170">
            <v>0</v>
          </cell>
          <cell r="AG170">
            <v>0</v>
          </cell>
          <cell r="AH170">
            <v>0</v>
          </cell>
          <cell r="AI170">
            <v>0</v>
          </cell>
          <cell r="AJ170">
            <v>0</v>
          </cell>
          <cell r="AK170">
            <v>527</v>
          </cell>
          <cell r="AL170">
            <v>527</v>
          </cell>
          <cell r="AM170">
            <v>-487250.01</v>
          </cell>
          <cell r="AN170">
            <v>0</v>
          </cell>
          <cell r="AP170">
            <v>0</v>
          </cell>
          <cell r="AQ170">
            <v>0</v>
          </cell>
          <cell r="AR170">
            <v>1</v>
          </cell>
          <cell r="AS170">
            <v>0</v>
          </cell>
          <cell r="AT170">
            <v>0</v>
          </cell>
          <cell r="AU170">
            <v>0</v>
          </cell>
          <cell r="AV170">
            <v>0</v>
          </cell>
          <cell r="AW170">
            <v>527</v>
          </cell>
          <cell r="AX170">
            <v>527</v>
          </cell>
          <cell r="AY170">
            <v>0</v>
          </cell>
          <cell r="AZ170">
            <v>0</v>
          </cell>
          <cell r="BA170">
            <v>527</v>
          </cell>
          <cell r="BB170">
            <v>527</v>
          </cell>
          <cell r="BC170" t="str">
            <v xml:space="preserve"> </v>
          </cell>
          <cell r="BD170" t="str">
            <v xml:space="preserve"> </v>
          </cell>
          <cell r="BE170">
            <v>0</v>
          </cell>
        </row>
        <row r="171">
          <cell r="A171" t="str">
            <v>Show</v>
          </cell>
          <cell r="B171" t="str">
            <v>Accrual Income</v>
          </cell>
          <cell r="C171" t="str">
            <v>Principal Investing</v>
          </cell>
          <cell r="D171" t="str">
            <v xml:space="preserve"> </v>
          </cell>
          <cell r="E171" t="str">
            <v xml:space="preserve"> </v>
          </cell>
          <cell r="F171" t="str">
            <v>Principal Investing - Accruals</v>
          </cell>
          <cell r="G171" t="str">
            <v xml:space="preserve"> </v>
          </cell>
          <cell r="H171" t="str">
            <v>Principal Investing</v>
          </cell>
          <cell r="I171" t="str">
            <v>Public</v>
          </cell>
          <cell r="J171" t="str">
            <v>Other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5250465</v>
          </cell>
          <cell r="Q171">
            <v>5250465</v>
          </cell>
          <cell r="R171">
            <v>0</v>
          </cell>
          <cell r="V171">
            <v>0</v>
          </cell>
          <cell r="W171" t="str">
            <v>003:Enron-NA-Other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0</v>
          </cell>
          <cell r="AD171">
            <v>0</v>
          </cell>
          <cell r="AE171">
            <v>0</v>
          </cell>
          <cell r="AF171">
            <v>0</v>
          </cell>
          <cell r="AG171">
            <v>0</v>
          </cell>
          <cell r="AH171">
            <v>0</v>
          </cell>
          <cell r="AI171">
            <v>0</v>
          </cell>
          <cell r="AJ171">
            <v>0</v>
          </cell>
          <cell r="AK171">
            <v>84683</v>
          </cell>
          <cell r="AL171">
            <v>84683</v>
          </cell>
          <cell r="AM171">
            <v>0.14999999999417923</v>
          </cell>
          <cell r="AN171">
            <v>0</v>
          </cell>
          <cell r="AP171">
            <v>0</v>
          </cell>
          <cell r="AQ171">
            <v>0</v>
          </cell>
          <cell r="AR171">
            <v>1</v>
          </cell>
          <cell r="AS171">
            <v>0</v>
          </cell>
          <cell r="AT171">
            <v>0</v>
          </cell>
          <cell r="AU171">
            <v>0</v>
          </cell>
          <cell r="AV171">
            <v>0</v>
          </cell>
          <cell r="AW171">
            <v>84683</v>
          </cell>
          <cell r="AX171">
            <v>84683</v>
          </cell>
          <cell r="AY171">
            <v>0</v>
          </cell>
          <cell r="AZ171">
            <v>0</v>
          </cell>
          <cell r="BA171">
            <v>84683</v>
          </cell>
          <cell r="BB171">
            <v>84683</v>
          </cell>
          <cell r="BC171" t="str">
            <v xml:space="preserve"> </v>
          </cell>
          <cell r="BD171" t="str">
            <v xml:space="preserve"> </v>
          </cell>
          <cell r="BE171">
            <v>0</v>
          </cell>
        </row>
        <row r="172">
          <cell r="A172" t="str">
            <v>Show</v>
          </cell>
          <cell r="B172" t="str">
            <v>Accrual Income</v>
          </cell>
          <cell r="C172" t="str">
            <v>Restructured Assets</v>
          </cell>
          <cell r="D172" t="str">
            <v xml:space="preserve"> </v>
          </cell>
          <cell r="E172" t="str">
            <v xml:space="preserve"> </v>
          </cell>
          <cell r="F172" t="str">
            <v>Restructured Assets - Accruals</v>
          </cell>
          <cell r="G172" t="str">
            <v xml:space="preserve"> </v>
          </cell>
          <cell r="H172" t="str">
            <v>Restructured</v>
          </cell>
          <cell r="I172" t="str">
            <v>Public</v>
          </cell>
          <cell r="J172" t="str">
            <v>Other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0</v>
          </cell>
          <cell r="P172">
            <v>1812752.63</v>
          </cell>
          <cell r="Q172">
            <v>1812752.63</v>
          </cell>
          <cell r="R172">
            <v>0</v>
          </cell>
          <cell r="V172">
            <v>0</v>
          </cell>
          <cell r="W172" t="str">
            <v>003:Enron-NA-Other</v>
          </cell>
          <cell r="X172">
            <v>0</v>
          </cell>
          <cell r="Y172">
            <v>0</v>
          </cell>
          <cell r="Z172">
            <v>0</v>
          </cell>
          <cell r="AA172">
            <v>0</v>
          </cell>
          <cell r="AB172">
            <v>0</v>
          </cell>
          <cell r="AC172">
            <v>0</v>
          </cell>
          <cell r="AD172">
            <v>0</v>
          </cell>
          <cell r="AE172">
            <v>0</v>
          </cell>
          <cell r="AF172">
            <v>0</v>
          </cell>
          <cell r="AG172">
            <v>0</v>
          </cell>
          <cell r="AH172">
            <v>0</v>
          </cell>
          <cell r="AI172">
            <v>0</v>
          </cell>
          <cell r="AJ172">
            <v>0</v>
          </cell>
          <cell r="AK172">
            <v>106330</v>
          </cell>
          <cell r="AL172">
            <v>106330</v>
          </cell>
          <cell r="AM172">
            <v>-236000.31</v>
          </cell>
          <cell r="AN172">
            <v>0</v>
          </cell>
          <cell r="AP172">
            <v>0</v>
          </cell>
          <cell r="AQ172">
            <v>0</v>
          </cell>
          <cell r="AR172">
            <v>1</v>
          </cell>
          <cell r="AS172">
            <v>0</v>
          </cell>
          <cell r="AT172">
            <v>0</v>
          </cell>
          <cell r="AU172">
            <v>0</v>
          </cell>
          <cell r="AV172">
            <v>0</v>
          </cell>
          <cell r="AW172">
            <v>106330</v>
          </cell>
          <cell r="AX172">
            <v>106330</v>
          </cell>
          <cell r="AY172">
            <v>0</v>
          </cell>
          <cell r="AZ172">
            <v>0</v>
          </cell>
          <cell r="BA172">
            <v>106330</v>
          </cell>
          <cell r="BB172">
            <v>106330</v>
          </cell>
          <cell r="BC172" t="str">
            <v xml:space="preserve"> </v>
          </cell>
          <cell r="BD172" t="str">
            <v xml:space="preserve"> </v>
          </cell>
          <cell r="BE172">
            <v>0</v>
          </cell>
        </row>
        <row r="173">
          <cell r="A173" t="str">
            <v>Show</v>
          </cell>
          <cell r="B173" t="str">
            <v>Accrual Income</v>
          </cell>
          <cell r="C173" t="str">
            <v>Upstream</v>
          </cell>
          <cell r="D173" t="str">
            <v xml:space="preserve"> </v>
          </cell>
          <cell r="E173" t="str">
            <v xml:space="preserve"> </v>
          </cell>
          <cell r="F173" t="str">
            <v>Upstream - Accruals</v>
          </cell>
          <cell r="G173" t="str">
            <v xml:space="preserve"> </v>
          </cell>
          <cell r="H173" t="str">
            <v>Upstream</v>
          </cell>
          <cell r="I173" t="str">
            <v>Public</v>
          </cell>
          <cell r="J173" t="str">
            <v>Other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2445188.5</v>
          </cell>
          <cell r="Q173">
            <v>2445188.5</v>
          </cell>
          <cell r="R173">
            <v>0</v>
          </cell>
          <cell r="V173">
            <v>0</v>
          </cell>
          <cell r="W173" t="str">
            <v>003:Enron-NA-Other</v>
          </cell>
          <cell r="X173">
            <v>0</v>
          </cell>
          <cell r="Y173">
            <v>0</v>
          </cell>
          <cell r="Z173">
            <v>0</v>
          </cell>
          <cell r="AA173">
            <v>0</v>
          </cell>
          <cell r="AB173">
            <v>0</v>
          </cell>
          <cell r="AC173">
            <v>0</v>
          </cell>
          <cell r="AD173">
            <v>0</v>
          </cell>
          <cell r="AE173">
            <v>0</v>
          </cell>
          <cell r="AF173">
            <v>0</v>
          </cell>
          <cell r="AG173">
            <v>0</v>
          </cell>
          <cell r="AH173">
            <v>0</v>
          </cell>
          <cell r="AI173">
            <v>0</v>
          </cell>
          <cell r="AJ173">
            <v>0</v>
          </cell>
          <cell r="AK173">
            <v>457654</v>
          </cell>
          <cell r="AL173">
            <v>457654</v>
          </cell>
          <cell r="AM173">
            <v>-1977378.38</v>
          </cell>
          <cell r="AN173">
            <v>0</v>
          </cell>
          <cell r="AP173">
            <v>0</v>
          </cell>
          <cell r="AQ173">
            <v>0</v>
          </cell>
          <cell r="AR173">
            <v>1</v>
          </cell>
          <cell r="AS173">
            <v>0</v>
          </cell>
          <cell r="AT173">
            <v>0</v>
          </cell>
          <cell r="AU173">
            <v>0</v>
          </cell>
          <cell r="AV173">
            <v>0</v>
          </cell>
          <cell r="AW173">
            <v>457654</v>
          </cell>
          <cell r="AX173">
            <v>457654</v>
          </cell>
          <cell r="AY173">
            <v>0</v>
          </cell>
          <cell r="AZ173">
            <v>0</v>
          </cell>
          <cell r="BA173">
            <v>457654</v>
          </cell>
          <cell r="BB173">
            <v>457654</v>
          </cell>
          <cell r="BC173" t="str">
            <v xml:space="preserve"> </v>
          </cell>
          <cell r="BD173" t="str">
            <v xml:space="preserve"> </v>
          </cell>
          <cell r="BE173">
            <v>0</v>
          </cell>
        </row>
        <row r="174">
          <cell r="A174" t="str">
            <v>Show</v>
          </cell>
          <cell r="B174" t="str">
            <v>Accrual Income</v>
          </cell>
          <cell r="C174" t="str">
            <v>Paper</v>
          </cell>
          <cell r="D174" t="str">
            <v xml:space="preserve"> </v>
          </cell>
          <cell r="E174" t="str">
            <v xml:space="preserve"> </v>
          </cell>
          <cell r="F174" t="str">
            <v>Paper - Accruals</v>
          </cell>
          <cell r="G174" t="str">
            <v xml:space="preserve"> </v>
          </cell>
          <cell r="H174" t="str">
            <v>Paper</v>
          </cell>
          <cell r="I174" t="str">
            <v>Public</v>
          </cell>
          <cell r="J174" t="str">
            <v>Other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V174">
            <v>0</v>
          </cell>
          <cell r="W174" t="str">
            <v>003:Enron-NA-Other</v>
          </cell>
          <cell r="X174">
            <v>0</v>
          </cell>
          <cell r="Y174">
            <v>0</v>
          </cell>
          <cell r="Z174">
            <v>0</v>
          </cell>
          <cell r="AA174">
            <v>0</v>
          </cell>
          <cell r="AB174">
            <v>0</v>
          </cell>
          <cell r="AC174">
            <v>0</v>
          </cell>
          <cell r="AD174">
            <v>0</v>
          </cell>
          <cell r="AE174">
            <v>0</v>
          </cell>
          <cell r="AF174">
            <v>0</v>
          </cell>
          <cell r="AG174">
            <v>0</v>
          </cell>
          <cell r="AH174">
            <v>0</v>
          </cell>
          <cell r="AI174">
            <v>0</v>
          </cell>
          <cell r="AJ174">
            <v>0</v>
          </cell>
          <cell r="AK174">
            <v>177534</v>
          </cell>
          <cell r="AL174">
            <v>177534</v>
          </cell>
          <cell r="AM174">
            <v>-616720.91</v>
          </cell>
          <cell r="AN174">
            <v>0</v>
          </cell>
          <cell r="AP174">
            <v>0</v>
          </cell>
          <cell r="AQ174">
            <v>0</v>
          </cell>
          <cell r="AR174">
            <v>1</v>
          </cell>
          <cell r="AS174">
            <v>0</v>
          </cell>
          <cell r="AT174">
            <v>0</v>
          </cell>
          <cell r="AU174">
            <v>0</v>
          </cell>
          <cell r="AV174">
            <v>0</v>
          </cell>
          <cell r="AW174">
            <v>177534</v>
          </cell>
          <cell r="AX174">
            <v>177534</v>
          </cell>
          <cell r="AY174">
            <v>0</v>
          </cell>
          <cell r="AZ174">
            <v>0</v>
          </cell>
          <cell r="BA174">
            <v>177534</v>
          </cell>
          <cell r="BB174">
            <v>177534</v>
          </cell>
          <cell r="BC174" t="str">
            <v xml:space="preserve"> </v>
          </cell>
          <cell r="BD174" t="str">
            <v xml:space="preserve"> </v>
          </cell>
          <cell r="BE174">
            <v>0</v>
          </cell>
        </row>
        <row r="175">
          <cell r="A175" t="str">
            <v>DoNotShow</v>
          </cell>
          <cell r="B175" t="str">
            <v>Funding Cost</v>
          </cell>
          <cell r="C175" t="str">
            <v>Asset Book</v>
          </cell>
          <cell r="D175" t="str">
            <v xml:space="preserve"> </v>
          </cell>
          <cell r="E175" t="str">
            <v xml:space="preserve"> </v>
          </cell>
          <cell r="F175" t="str">
            <v>Capital Charge - 1st Qtr 00 (Restructured)</v>
          </cell>
          <cell r="G175" t="str">
            <v xml:space="preserve"> </v>
          </cell>
          <cell r="H175" t="str">
            <v>Restructured</v>
          </cell>
          <cell r="I175" t="str">
            <v>Public</v>
          </cell>
          <cell r="J175" t="str">
            <v>Other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0</v>
          </cell>
          <cell r="P175">
            <v>12570000</v>
          </cell>
          <cell r="Q175">
            <v>12570000</v>
          </cell>
          <cell r="R175">
            <v>0</v>
          </cell>
          <cell r="V175">
            <v>0</v>
          </cell>
          <cell r="W175" t="str">
            <v>003:Enron-NA-Other</v>
          </cell>
          <cell r="X175">
            <v>0</v>
          </cell>
          <cell r="Y175">
            <v>0</v>
          </cell>
          <cell r="Z175">
            <v>0</v>
          </cell>
          <cell r="AA175">
            <v>0</v>
          </cell>
          <cell r="AB175">
            <v>0</v>
          </cell>
          <cell r="AC175">
            <v>0</v>
          </cell>
          <cell r="AD175">
            <v>0</v>
          </cell>
          <cell r="AE175">
            <v>0</v>
          </cell>
          <cell r="AF175">
            <v>0</v>
          </cell>
          <cell r="AG175">
            <v>0</v>
          </cell>
          <cell r="AH175">
            <v>0</v>
          </cell>
          <cell r="AI175">
            <v>0</v>
          </cell>
          <cell r="AJ175">
            <v>0</v>
          </cell>
          <cell r="AK175">
            <v>0</v>
          </cell>
          <cell r="AL175">
            <v>0</v>
          </cell>
          <cell r="AM175">
            <v>382606.19</v>
          </cell>
          <cell r="AN175">
            <v>0</v>
          </cell>
          <cell r="AP175">
            <v>0</v>
          </cell>
          <cell r="AQ175">
            <v>0</v>
          </cell>
          <cell r="AR175">
            <v>1</v>
          </cell>
          <cell r="AS175">
            <v>0</v>
          </cell>
          <cell r="AT175">
            <v>0</v>
          </cell>
          <cell r="AU175">
            <v>0</v>
          </cell>
          <cell r="AV175">
            <v>0</v>
          </cell>
          <cell r="AW175">
            <v>0</v>
          </cell>
          <cell r="AX175">
            <v>0</v>
          </cell>
          <cell r="AY175">
            <v>0</v>
          </cell>
          <cell r="AZ175">
            <v>0</v>
          </cell>
          <cell r="BA175">
            <v>0</v>
          </cell>
          <cell r="BB175">
            <v>0</v>
          </cell>
          <cell r="BC175" t="str">
            <v xml:space="preserve"> </v>
          </cell>
          <cell r="BD175" t="str">
            <v xml:space="preserve"> </v>
          </cell>
          <cell r="BE175">
            <v>0</v>
          </cell>
        </row>
        <row r="176">
          <cell r="A176" t="str">
            <v>DoNotShow</v>
          </cell>
          <cell r="B176" t="str">
            <v>Funding Cost</v>
          </cell>
          <cell r="C176" t="str">
            <v>Asset Book</v>
          </cell>
          <cell r="D176" t="str">
            <v xml:space="preserve"> </v>
          </cell>
          <cell r="E176" t="str">
            <v xml:space="preserve"> </v>
          </cell>
          <cell r="F176" t="str">
            <v>Capital Charge - 1st Qtr 00 (Downstream)</v>
          </cell>
          <cell r="G176" t="str">
            <v xml:space="preserve"> </v>
          </cell>
          <cell r="H176" t="str">
            <v>Downstream</v>
          </cell>
          <cell r="I176" t="str">
            <v>Public</v>
          </cell>
          <cell r="J176" t="str">
            <v>Other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0</v>
          </cell>
          <cell r="P176">
            <v>7791000</v>
          </cell>
          <cell r="Q176">
            <v>7791000</v>
          </cell>
          <cell r="R176">
            <v>0</v>
          </cell>
          <cell r="V176">
            <v>0</v>
          </cell>
          <cell r="W176" t="str">
            <v>003:Enron-NA-Other</v>
          </cell>
          <cell r="X176">
            <v>0</v>
          </cell>
          <cell r="Y176">
            <v>0</v>
          </cell>
          <cell r="Z176">
            <v>0</v>
          </cell>
          <cell r="AA176">
            <v>0</v>
          </cell>
          <cell r="AB176">
            <v>0</v>
          </cell>
          <cell r="AC176">
            <v>0</v>
          </cell>
          <cell r="AD176">
            <v>0</v>
          </cell>
          <cell r="AE176">
            <v>0</v>
          </cell>
          <cell r="AF176">
            <v>0</v>
          </cell>
          <cell r="AG176">
            <v>0</v>
          </cell>
          <cell r="AH176">
            <v>0</v>
          </cell>
          <cell r="AI176">
            <v>0</v>
          </cell>
          <cell r="AJ176">
            <v>0</v>
          </cell>
          <cell r="AK176">
            <v>0</v>
          </cell>
          <cell r="AL176">
            <v>0</v>
          </cell>
          <cell r="AM176">
            <v>-31135.18</v>
          </cell>
          <cell r="AN176">
            <v>0</v>
          </cell>
          <cell r="AP176">
            <v>0</v>
          </cell>
          <cell r="AQ176">
            <v>0</v>
          </cell>
          <cell r="AR176">
            <v>1</v>
          </cell>
          <cell r="AS176">
            <v>0</v>
          </cell>
          <cell r="AT176">
            <v>0</v>
          </cell>
          <cell r="AU176">
            <v>0</v>
          </cell>
          <cell r="AV176">
            <v>0</v>
          </cell>
          <cell r="AW176">
            <v>0</v>
          </cell>
          <cell r="AX176">
            <v>0</v>
          </cell>
          <cell r="AY176">
            <v>0</v>
          </cell>
          <cell r="AZ176">
            <v>0</v>
          </cell>
          <cell r="BA176">
            <v>0</v>
          </cell>
          <cell r="BB176">
            <v>0</v>
          </cell>
          <cell r="BC176" t="str">
            <v xml:space="preserve"> </v>
          </cell>
          <cell r="BD176" t="str">
            <v xml:space="preserve"> </v>
          </cell>
          <cell r="BE176">
            <v>0</v>
          </cell>
        </row>
        <row r="177">
          <cell r="A177" t="str">
            <v>DoNotShow</v>
          </cell>
          <cell r="B177" t="str">
            <v>Funding Cost</v>
          </cell>
          <cell r="C177" t="str">
            <v>Asset Book</v>
          </cell>
          <cell r="D177" t="str">
            <v xml:space="preserve"> </v>
          </cell>
          <cell r="E177" t="str">
            <v xml:space="preserve"> </v>
          </cell>
          <cell r="F177" t="str">
            <v>Capital Charge - 1st Qtr 00 (Environmental Energy)</v>
          </cell>
          <cell r="G177" t="str">
            <v xml:space="preserve"> </v>
          </cell>
          <cell r="H177" t="str">
            <v>Energy</v>
          </cell>
          <cell r="I177" t="str">
            <v>Public</v>
          </cell>
          <cell r="J177" t="str">
            <v>Other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894673</v>
          </cell>
          <cell r="Q177">
            <v>894673</v>
          </cell>
          <cell r="R177">
            <v>0</v>
          </cell>
          <cell r="V177">
            <v>0</v>
          </cell>
          <cell r="W177" t="str">
            <v>003:Enron-NA-Other</v>
          </cell>
          <cell r="X177">
            <v>0</v>
          </cell>
          <cell r="Y177">
            <v>0</v>
          </cell>
          <cell r="Z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0</v>
          </cell>
          <cell r="AK177">
            <v>0</v>
          </cell>
          <cell r="AL177">
            <v>0</v>
          </cell>
          <cell r="AM177">
            <v>-2478186.84</v>
          </cell>
          <cell r="AN177">
            <v>0</v>
          </cell>
          <cell r="AP177">
            <v>0</v>
          </cell>
          <cell r="AQ177">
            <v>0</v>
          </cell>
          <cell r="AR177">
            <v>1</v>
          </cell>
          <cell r="AS177">
            <v>0</v>
          </cell>
          <cell r="AT177">
            <v>0</v>
          </cell>
          <cell r="AU177">
            <v>0</v>
          </cell>
          <cell r="AV177">
            <v>0</v>
          </cell>
          <cell r="AW177">
            <v>0</v>
          </cell>
          <cell r="AX177">
            <v>0</v>
          </cell>
          <cell r="AY177">
            <v>0</v>
          </cell>
          <cell r="AZ177">
            <v>0</v>
          </cell>
          <cell r="BA177">
            <v>0</v>
          </cell>
          <cell r="BB177">
            <v>0</v>
          </cell>
          <cell r="BC177" t="str">
            <v xml:space="preserve"> </v>
          </cell>
          <cell r="BD177" t="str">
            <v xml:space="preserve"> </v>
          </cell>
          <cell r="BE177">
            <v>0</v>
          </cell>
        </row>
        <row r="178">
          <cell r="A178" t="str">
            <v>Show</v>
          </cell>
          <cell r="B178" t="str">
            <v>Priv. Equity Partnerships</v>
          </cell>
          <cell r="C178" t="str">
            <v>Upstream</v>
          </cell>
          <cell r="D178" t="str">
            <v>Neyman</v>
          </cell>
          <cell r="E178" t="str">
            <v>713-853-6940</v>
          </cell>
          <cell r="F178" t="str">
            <v>Amerada Hess</v>
          </cell>
          <cell r="G178" t="str">
            <v xml:space="preserve"> </v>
          </cell>
          <cell r="H178" t="str">
            <v>Energy</v>
          </cell>
          <cell r="I178" t="str">
            <v>Private</v>
          </cell>
          <cell r="J178" t="str">
            <v>Partnership</v>
          </cell>
          <cell r="K178">
            <v>1</v>
          </cell>
          <cell r="L178">
            <v>1</v>
          </cell>
          <cell r="M178">
            <v>0</v>
          </cell>
          <cell r="N178">
            <v>0</v>
          </cell>
          <cell r="O178">
            <v>0</v>
          </cell>
          <cell r="P178">
            <v>61393.5</v>
          </cell>
          <cell r="Q178">
            <v>61393.5</v>
          </cell>
          <cell r="R178">
            <v>0</v>
          </cell>
          <cell r="V178">
            <v>61393.5</v>
          </cell>
          <cell r="W178" t="str">
            <v>001:Enron-NA</v>
          </cell>
          <cell r="X178">
            <v>0</v>
          </cell>
          <cell r="Y178">
            <v>0</v>
          </cell>
          <cell r="Z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61393.5</v>
          </cell>
          <cell r="AE178">
            <v>0</v>
          </cell>
          <cell r="AF178">
            <v>0</v>
          </cell>
          <cell r="AG178">
            <v>0</v>
          </cell>
          <cell r="AH178">
            <v>0</v>
          </cell>
          <cell r="AI178">
            <v>0</v>
          </cell>
          <cell r="AJ178">
            <v>0</v>
          </cell>
          <cell r="AK178">
            <v>0</v>
          </cell>
          <cell r="AL178">
            <v>0</v>
          </cell>
          <cell r="AM178">
            <v>0</v>
          </cell>
          <cell r="AN178">
            <v>210000</v>
          </cell>
          <cell r="AP178">
            <v>0</v>
          </cell>
          <cell r="AQ178">
            <v>210000</v>
          </cell>
          <cell r="AR178">
            <v>1</v>
          </cell>
          <cell r="AS178">
            <v>0</v>
          </cell>
          <cell r="AT178">
            <v>61393.5</v>
          </cell>
          <cell r="AU178">
            <v>0</v>
          </cell>
          <cell r="AV178">
            <v>0</v>
          </cell>
          <cell r="AW178">
            <v>0</v>
          </cell>
          <cell r="AX178">
            <v>0</v>
          </cell>
          <cell r="AY178">
            <v>0</v>
          </cell>
          <cell r="AZ178">
            <v>0</v>
          </cell>
          <cell r="BA178">
            <v>0</v>
          </cell>
          <cell r="BB178">
            <v>0</v>
          </cell>
          <cell r="BC178" t="str">
            <v xml:space="preserve"> </v>
          </cell>
          <cell r="BD178" t="str">
            <v xml:space="preserve"> </v>
          </cell>
          <cell r="BE178">
            <v>0</v>
          </cell>
        </row>
        <row r="179">
          <cell r="A179" t="str">
            <v>Show</v>
          </cell>
          <cell r="B179" t="str">
            <v>Priv. Equity Partnerships</v>
          </cell>
          <cell r="C179" t="str">
            <v>Upstream</v>
          </cell>
          <cell r="D179" t="str">
            <v>Eubank</v>
          </cell>
          <cell r="E179" t="str">
            <v>713-853-6579</v>
          </cell>
          <cell r="F179" t="str">
            <v>Ameritex</v>
          </cell>
          <cell r="G179" t="str">
            <v xml:space="preserve"> </v>
          </cell>
          <cell r="H179" t="str">
            <v>Energy</v>
          </cell>
          <cell r="I179" t="str">
            <v>Private</v>
          </cell>
          <cell r="J179" t="str">
            <v>Partnership</v>
          </cell>
          <cell r="K179">
            <v>1</v>
          </cell>
          <cell r="L179">
            <v>1</v>
          </cell>
          <cell r="M179">
            <v>0</v>
          </cell>
          <cell r="N179">
            <v>0</v>
          </cell>
          <cell r="O179">
            <v>0</v>
          </cell>
          <cell r="P179">
            <v>5168731</v>
          </cell>
          <cell r="Q179">
            <v>5168731</v>
          </cell>
          <cell r="R179">
            <v>0</v>
          </cell>
          <cell r="V179">
            <v>5168731</v>
          </cell>
          <cell r="W179" t="str">
            <v>001:Enron-NA</v>
          </cell>
          <cell r="X179">
            <v>0</v>
          </cell>
          <cell r="Y179">
            <v>0</v>
          </cell>
          <cell r="Z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5168731</v>
          </cell>
          <cell r="AE179">
            <v>0</v>
          </cell>
          <cell r="AF179">
            <v>0</v>
          </cell>
          <cell r="AG179">
            <v>0</v>
          </cell>
          <cell r="AH179">
            <v>0</v>
          </cell>
          <cell r="AI179">
            <v>0</v>
          </cell>
          <cell r="AJ179">
            <v>0</v>
          </cell>
          <cell r="AK179">
            <v>0</v>
          </cell>
          <cell r="AL179">
            <v>0</v>
          </cell>
          <cell r="AM179">
            <v>0</v>
          </cell>
          <cell r="AN179">
            <v>5250465</v>
          </cell>
          <cell r="AP179">
            <v>0</v>
          </cell>
          <cell r="AQ179">
            <v>5250465</v>
          </cell>
          <cell r="AR179">
            <v>1</v>
          </cell>
          <cell r="AS179">
            <v>0</v>
          </cell>
          <cell r="AT179">
            <v>5168731</v>
          </cell>
          <cell r="AU179">
            <v>0</v>
          </cell>
          <cell r="AV179">
            <v>0</v>
          </cell>
          <cell r="AW179">
            <v>0</v>
          </cell>
          <cell r="AX179">
            <v>0</v>
          </cell>
          <cell r="AY179">
            <v>0</v>
          </cell>
          <cell r="AZ179">
            <v>0</v>
          </cell>
          <cell r="BA179">
            <v>0</v>
          </cell>
          <cell r="BB179">
            <v>0</v>
          </cell>
          <cell r="BC179" t="str">
            <v xml:space="preserve"> </v>
          </cell>
          <cell r="BD179" t="str">
            <v xml:space="preserve"> </v>
          </cell>
          <cell r="BE179">
            <v>0</v>
          </cell>
        </row>
        <row r="180">
          <cell r="A180" t="str">
            <v>Show</v>
          </cell>
          <cell r="B180" t="str">
            <v>Priv. Equity Partnerships</v>
          </cell>
          <cell r="C180" t="str">
            <v>Upstream</v>
          </cell>
          <cell r="D180" t="str">
            <v>Cleveland</v>
          </cell>
          <cell r="E180" t="str">
            <v>713-853-3154</v>
          </cell>
          <cell r="F180" t="str">
            <v>Aspect Resources ORRI</v>
          </cell>
          <cell r="G180" t="str">
            <v xml:space="preserve"> </v>
          </cell>
          <cell r="H180" t="str">
            <v>Energy</v>
          </cell>
          <cell r="I180" t="str">
            <v>Private</v>
          </cell>
          <cell r="J180" t="str">
            <v>Royalty Trust</v>
          </cell>
          <cell r="K180">
            <v>1</v>
          </cell>
          <cell r="L180">
            <v>1</v>
          </cell>
          <cell r="M180">
            <v>0</v>
          </cell>
          <cell r="N180">
            <v>0</v>
          </cell>
          <cell r="O180">
            <v>0</v>
          </cell>
          <cell r="P180">
            <v>1812752.63</v>
          </cell>
          <cell r="Q180">
            <v>1812752.63</v>
          </cell>
          <cell r="R180">
            <v>0</v>
          </cell>
          <cell r="V180">
            <v>1812752.63</v>
          </cell>
          <cell r="W180" t="str">
            <v>001:Enron-NA</v>
          </cell>
          <cell r="X180">
            <v>0</v>
          </cell>
          <cell r="Y180">
            <v>0</v>
          </cell>
          <cell r="Z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1812752.63</v>
          </cell>
          <cell r="AE180">
            <v>0</v>
          </cell>
          <cell r="AF180">
            <v>0</v>
          </cell>
          <cell r="AG180">
            <v>0</v>
          </cell>
          <cell r="AH180">
            <v>0</v>
          </cell>
          <cell r="AI180">
            <v>0</v>
          </cell>
          <cell r="AJ180">
            <v>0</v>
          </cell>
          <cell r="AK180">
            <v>0</v>
          </cell>
          <cell r="AL180">
            <v>0</v>
          </cell>
          <cell r="AM180">
            <v>0</v>
          </cell>
          <cell r="AN180">
            <v>1820000</v>
          </cell>
          <cell r="AP180">
            <v>0</v>
          </cell>
          <cell r="AQ180">
            <v>1820000</v>
          </cell>
          <cell r="AR180">
            <v>1</v>
          </cell>
          <cell r="AS180">
            <v>0</v>
          </cell>
          <cell r="AT180">
            <v>1812752.63</v>
          </cell>
          <cell r="AU180">
            <v>0</v>
          </cell>
          <cell r="AV180">
            <v>0</v>
          </cell>
          <cell r="AW180">
            <v>0</v>
          </cell>
          <cell r="AX180">
            <v>0</v>
          </cell>
          <cell r="AY180">
            <v>0</v>
          </cell>
          <cell r="AZ180">
            <v>0</v>
          </cell>
          <cell r="BA180">
            <v>0</v>
          </cell>
          <cell r="BB180">
            <v>0</v>
          </cell>
          <cell r="BC180" t="str">
            <v xml:space="preserve"> </v>
          </cell>
          <cell r="BD180" t="str">
            <v xml:space="preserve"> </v>
          </cell>
          <cell r="BE180">
            <v>0</v>
          </cell>
        </row>
        <row r="181">
          <cell r="A181" t="str">
            <v>Show</v>
          </cell>
          <cell r="B181" t="str">
            <v>Priv. Equity Partnerships</v>
          </cell>
          <cell r="C181" t="str">
            <v>Upstream</v>
          </cell>
          <cell r="D181" t="str">
            <v>Byargeon</v>
          </cell>
          <cell r="E181" t="str">
            <v>713-853-0650</v>
          </cell>
          <cell r="F181" t="str">
            <v>Black Bay</v>
          </cell>
          <cell r="G181" t="str">
            <v xml:space="preserve"> </v>
          </cell>
          <cell r="H181" t="str">
            <v>Energy</v>
          </cell>
          <cell r="I181" t="str">
            <v xml:space="preserve">Private </v>
          </cell>
          <cell r="J181" t="str">
            <v>LTD. Partnership</v>
          </cell>
          <cell r="K181">
            <v>1</v>
          </cell>
          <cell r="L181">
            <v>1</v>
          </cell>
          <cell r="M181">
            <v>0</v>
          </cell>
          <cell r="N181">
            <v>0</v>
          </cell>
          <cell r="O181">
            <v>0</v>
          </cell>
          <cell r="P181">
            <v>2475901</v>
          </cell>
          <cell r="Q181">
            <v>2475901</v>
          </cell>
          <cell r="R181">
            <v>0</v>
          </cell>
          <cell r="V181">
            <v>2475901</v>
          </cell>
          <cell r="W181" t="str">
            <v>001:Enron-NA</v>
          </cell>
          <cell r="X181">
            <v>0</v>
          </cell>
          <cell r="Y181">
            <v>0</v>
          </cell>
          <cell r="Z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2475901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K181">
            <v>0</v>
          </cell>
          <cell r="AL181">
            <v>0</v>
          </cell>
          <cell r="AM181">
            <v>0</v>
          </cell>
          <cell r="AN181">
            <v>2658151</v>
          </cell>
          <cell r="AP181">
            <v>0</v>
          </cell>
          <cell r="AQ181">
            <v>2658151</v>
          </cell>
          <cell r="AR181">
            <v>1</v>
          </cell>
          <cell r="AS181">
            <v>0</v>
          </cell>
          <cell r="AT181">
            <v>2475901</v>
          </cell>
          <cell r="AU181">
            <v>0</v>
          </cell>
          <cell r="AV181">
            <v>0</v>
          </cell>
          <cell r="AW181">
            <v>0</v>
          </cell>
          <cell r="AX181">
            <v>0</v>
          </cell>
          <cell r="AY181">
            <v>0</v>
          </cell>
          <cell r="AZ181">
            <v>0</v>
          </cell>
          <cell r="BA181">
            <v>0</v>
          </cell>
          <cell r="BB181">
            <v>0</v>
          </cell>
          <cell r="BC181" t="str">
            <v xml:space="preserve"> </v>
          </cell>
          <cell r="BD181" t="str">
            <v xml:space="preserve"> </v>
          </cell>
          <cell r="BE181">
            <v>0</v>
          </cell>
        </row>
        <row r="182">
          <cell r="A182" t="str">
            <v>Show</v>
          </cell>
          <cell r="B182" t="str">
            <v>Priv. Equity Partnerships</v>
          </cell>
          <cell r="C182" t="str">
            <v>Restructured Assets</v>
          </cell>
          <cell r="D182" t="str">
            <v>Hopley</v>
          </cell>
          <cell r="E182" t="str">
            <v>713-853-3964</v>
          </cell>
          <cell r="F182" t="str">
            <v>Browning Exploration RA</v>
          </cell>
          <cell r="G182" t="str">
            <v xml:space="preserve"> </v>
          </cell>
          <cell r="H182" t="str">
            <v>Energy</v>
          </cell>
          <cell r="I182" t="str">
            <v xml:space="preserve">Private </v>
          </cell>
          <cell r="J182" t="str">
            <v>LTD. Partnership</v>
          </cell>
          <cell r="K182">
            <v>1</v>
          </cell>
          <cell r="L182">
            <v>1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V182">
            <v>0</v>
          </cell>
          <cell r="W182" t="str">
            <v>001:Enron-NA</v>
          </cell>
          <cell r="X182">
            <v>0</v>
          </cell>
          <cell r="Y182">
            <v>0</v>
          </cell>
          <cell r="Z182">
            <v>0</v>
          </cell>
          <cell r="AA182">
            <v>0</v>
          </cell>
          <cell r="AB182">
            <v>0</v>
          </cell>
          <cell r="AC182">
            <v>0</v>
          </cell>
          <cell r="AD182">
            <v>0</v>
          </cell>
          <cell r="AE182">
            <v>0</v>
          </cell>
          <cell r="AF182">
            <v>0</v>
          </cell>
          <cell r="AG182">
            <v>0</v>
          </cell>
          <cell r="AH182">
            <v>0</v>
          </cell>
          <cell r="AI182">
            <v>0</v>
          </cell>
          <cell r="AJ182">
            <v>0</v>
          </cell>
          <cell r="AK182">
            <v>0</v>
          </cell>
          <cell r="AL182">
            <v>0</v>
          </cell>
          <cell r="AM182">
            <v>0</v>
          </cell>
          <cell r="AN182">
            <v>0</v>
          </cell>
          <cell r="AP182">
            <v>0</v>
          </cell>
          <cell r="AQ182">
            <v>0</v>
          </cell>
          <cell r="AR182">
            <v>1</v>
          </cell>
          <cell r="AS182">
            <v>0</v>
          </cell>
          <cell r="AT182">
            <v>0</v>
          </cell>
          <cell r="AU182">
            <v>0</v>
          </cell>
          <cell r="AV182">
            <v>0</v>
          </cell>
          <cell r="AW182">
            <v>0</v>
          </cell>
          <cell r="AX182">
            <v>0</v>
          </cell>
          <cell r="AY182">
            <v>0</v>
          </cell>
          <cell r="AZ182">
            <v>0</v>
          </cell>
          <cell r="BA182">
            <v>0</v>
          </cell>
          <cell r="BB182">
            <v>0</v>
          </cell>
          <cell r="BC182" t="str">
            <v xml:space="preserve"> </v>
          </cell>
          <cell r="BD182" t="str">
            <v xml:space="preserve"> </v>
          </cell>
          <cell r="BE182">
            <v>0</v>
          </cell>
        </row>
        <row r="183">
          <cell r="A183" t="str">
            <v>Show</v>
          </cell>
          <cell r="B183" t="str">
            <v>Priv. Equity Partnerships</v>
          </cell>
          <cell r="C183" t="str">
            <v>Investment Management</v>
          </cell>
          <cell r="D183" t="str">
            <v>Hopley</v>
          </cell>
          <cell r="E183" t="str">
            <v>713-853-3964</v>
          </cell>
          <cell r="F183" t="str">
            <v>CanFibre Riverside IPC</v>
          </cell>
          <cell r="G183" t="str">
            <v xml:space="preserve"> </v>
          </cell>
          <cell r="H183" t="str">
            <v>Paper</v>
          </cell>
          <cell r="I183" t="str">
            <v xml:space="preserve">Private </v>
          </cell>
          <cell r="J183" t="str">
            <v>LTD. Partnership</v>
          </cell>
          <cell r="K183">
            <v>1</v>
          </cell>
          <cell r="L183">
            <v>1</v>
          </cell>
          <cell r="M183">
            <v>0</v>
          </cell>
          <cell r="N183">
            <v>0</v>
          </cell>
          <cell r="O183">
            <v>0</v>
          </cell>
          <cell r="P183">
            <v>12570000</v>
          </cell>
          <cell r="Q183">
            <v>12570000</v>
          </cell>
          <cell r="R183">
            <v>0</v>
          </cell>
          <cell r="V183">
            <v>12570000</v>
          </cell>
          <cell r="W183" t="str">
            <v>001:Enron-NA</v>
          </cell>
          <cell r="X183">
            <v>0</v>
          </cell>
          <cell r="Y183">
            <v>0</v>
          </cell>
          <cell r="Z183">
            <v>0</v>
          </cell>
          <cell r="AA183">
            <v>0</v>
          </cell>
          <cell r="AB183">
            <v>0</v>
          </cell>
          <cell r="AC183">
            <v>0</v>
          </cell>
          <cell r="AD183">
            <v>12570000</v>
          </cell>
          <cell r="AE183">
            <v>0</v>
          </cell>
          <cell r="AF183">
            <v>0</v>
          </cell>
          <cell r="AG183">
            <v>0</v>
          </cell>
          <cell r="AH183">
            <v>0</v>
          </cell>
          <cell r="AI183">
            <v>0</v>
          </cell>
          <cell r="AJ183">
            <v>0</v>
          </cell>
          <cell r="AK183">
            <v>0</v>
          </cell>
          <cell r="AL183">
            <v>0</v>
          </cell>
          <cell r="AM183">
            <v>0</v>
          </cell>
          <cell r="AN183">
            <v>12570000</v>
          </cell>
          <cell r="AP183">
            <v>0</v>
          </cell>
          <cell r="AQ183">
            <v>12570000</v>
          </cell>
          <cell r="AR183">
            <v>1</v>
          </cell>
          <cell r="AS183">
            <v>0</v>
          </cell>
          <cell r="AT183">
            <v>12570000</v>
          </cell>
          <cell r="AU183">
            <v>0</v>
          </cell>
          <cell r="AV183">
            <v>0</v>
          </cell>
          <cell r="AW183">
            <v>0</v>
          </cell>
          <cell r="AX183">
            <v>0</v>
          </cell>
          <cell r="AY183">
            <v>0</v>
          </cell>
          <cell r="AZ183">
            <v>0</v>
          </cell>
          <cell r="BA183">
            <v>0</v>
          </cell>
          <cell r="BB183">
            <v>0</v>
          </cell>
          <cell r="BC183" t="str">
            <v xml:space="preserve"> </v>
          </cell>
          <cell r="BD183" t="str">
            <v xml:space="preserve"> </v>
          </cell>
          <cell r="BE183">
            <v>0</v>
          </cell>
        </row>
        <row r="184">
          <cell r="A184" t="str">
            <v>Show</v>
          </cell>
          <cell r="B184" t="str">
            <v>Priv. Equity Partnerships</v>
          </cell>
          <cell r="C184" t="str">
            <v>Investment Management</v>
          </cell>
          <cell r="D184" t="str">
            <v>Hopley</v>
          </cell>
          <cell r="E184" t="str">
            <v>713-853-3964</v>
          </cell>
          <cell r="F184" t="str">
            <v>CanFibre Lackawanna IPC</v>
          </cell>
          <cell r="G184" t="str">
            <v xml:space="preserve"> </v>
          </cell>
          <cell r="H184" t="str">
            <v>Paper</v>
          </cell>
          <cell r="I184" t="str">
            <v xml:space="preserve">Private </v>
          </cell>
          <cell r="J184" t="str">
            <v>LTD. Partnership</v>
          </cell>
          <cell r="K184">
            <v>1</v>
          </cell>
          <cell r="L184">
            <v>1</v>
          </cell>
          <cell r="M184">
            <v>0</v>
          </cell>
          <cell r="N184">
            <v>0</v>
          </cell>
          <cell r="O184">
            <v>0</v>
          </cell>
          <cell r="P184">
            <v>7791000</v>
          </cell>
          <cell r="Q184">
            <v>7791000</v>
          </cell>
          <cell r="R184">
            <v>0</v>
          </cell>
          <cell r="V184">
            <v>7791000</v>
          </cell>
          <cell r="W184" t="str">
            <v>001:Enron-NA</v>
          </cell>
          <cell r="X184">
            <v>0</v>
          </cell>
          <cell r="Y184">
            <v>0</v>
          </cell>
          <cell r="Z184">
            <v>0</v>
          </cell>
          <cell r="AA184">
            <v>0</v>
          </cell>
          <cell r="AB184">
            <v>0</v>
          </cell>
          <cell r="AC184">
            <v>0</v>
          </cell>
          <cell r="AD184">
            <v>7791000</v>
          </cell>
          <cell r="AE184">
            <v>0</v>
          </cell>
          <cell r="AF184">
            <v>0</v>
          </cell>
          <cell r="AG184">
            <v>0</v>
          </cell>
          <cell r="AH184">
            <v>0</v>
          </cell>
          <cell r="AI184">
            <v>0</v>
          </cell>
          <cell r="AJ184">
            <v>0</v>
          </cell>
          <cell r="AK184">
            <v>169805</v>
          </cell>
          <cell r="AL184">
            <v>169805</v>
          </cell>
          <cell r="AM184">
            <v>0</v>
          </cell>
          <cell r="AN184">
            <v>7791000</v>
          </cell>
          <cell r="AP184">
            <v>0</v>
          </cell>
          <cell r="AQ184">
            <v>7791000</v>
          </cell>
          <cell r="AR184">
            <v>1</v>
          </cell>
          <cell r="AS184">
            <v>0</v>
          </cell>
          <cell r="AT184">
            <v>7791000</v>
          </cell>
          <cell r="AU184">
            <v>0</v>
          </cell>
          <cell r="AV184">
            <v>0</v>
          </cell>
          <cell r="AW184">
            <v>169805</v>
          </cell>
          <cell r="AX184">
            <v>169805</v>
          </cell>
          <cell r="AY184">
            <v>0</v>
          </cell>
          <cell r="AZ184">
            <v>0</v>
          </cell>
          <cell r="BA184">
            <v>169805</v>
          </cell>
          <cell r="BB184">
            <v>169805</v>
          </cell>
          <cell r="BC184" t="str">
            <v xml:space="preserve"> </v>
          </cell>
          <cell r="BD184" t="str">
            <v xml:space="preserve"> </v>
          </cell>
          <cell r="BE184">
            <v>0</v>
          </cell>
        </row>
        <row r="185">
          <cell r="A185" t="str">
            <v>Show</v>
          </cell>
          <cell r="B185" t="str">
            <v>Priv. Equity Partnerships</v>
          </cell>
          <cell r="C185" t="str">
            <v>Paper</v>
          </cell>
          <cell r="D185" t="str">
            <v>Ondarza</v>
          </cell>
          <cell r="E185" t="str">
            <v>713-853-6058</v>
          </cell>
          <cell r="F185" t="str">
            <v>City Forest Energy Advisory</v>
          </cell>
          <cell r="G185" t="str">
            <v xml:space="preserve"> </v>
          </cell>
          <cell r="H185" t="str">
            <v>Paper</v>
          </cell>
          <cell r="I185" t="str">
            <v xml:space="preserve">Private </v>
          </cell>
          <cell r="J185" t="str">
            <v>LTD. Partnership</v>
          </cell>
          <cell r="K185">
            <v>1</v>
          </cell>
          <cell r="L185">
            <v>1</v>
          </cell>
          <cell r="M185">
            <v>0</v>
          </cell>
          <cell r="N185">
            <v>0</v>
          </cell>
          <cell r="O185">
            <v>0</v>
          </cell>
          <cell r="P185">
            <v>875729</v>
          </cell>
          <cell r="Q185">
            <v>875729</v>
          </cell>
          <cell r="R185">
            <v>0</v>
          </cell>
          <cell r="V185">
            <v>875729</v>
          </cell>
          <cell r="W185" t="str">
            <v>001:Enron-NA</v>
          </cell>
          <cell r="X185">
            <v>0</v>
          </cell>
          <cell r="Y185">
            <v>0</v>
          </cell>
          <cell r="Z185">
            <v>0</v>
          </cell>
          <cell r="AA185">
            <v>0</v>
          </cell>
          <cell r="AB185">
            <v>0</v>
          </cell>
          <cell r="AC185">
            <v>0</v>
          </cell>
          <cell r="AD185">
            <v>875729</v>
          </cell>
          <cell r="AE185">
            <v>0</v>
          </cell>
          <cell r="AF185">
            <v>0</v>
          </cell>
          <cell r="AG185">
            <v>0</v>
          </cell>
          <cell r="AH185">
            <v>0</v>
          </cell>
          <cell r="AI185">
            <v>0</v>
          </cell>
          <cell r="AJ185">
            <v>0</v>
          </cell>
          <cell r="AK185">
            <v>0</v>
          </cell>
          <cell r="AL185">
            <v>0</v>
          </cell>
          <cell r="AM185">
            <v>0</v>
          </cell>
          <cell r="AN185">
            <v>894673</v>
          </cell>
          <cell r="AP185">
            <v>0</v>
          </cell>
          <cell r="AQ185">
            <v>894673</v>
          </cell>
          <cell r="AR185">
            <v>1</v>
          </cell>
          <cell r="AS185">
            <v>0</v>
          </cell>
          <cell r="AT185">
            <v>875729</v>
          </cell>
          <cell r="AU185">
            <v>0</v>
          </cell>
          <cell r="AV185">
            <v>0</v>
          </cell>
          <cell r="AW185">
            <v>0</v>
          </cell>
          <cell r="AX185">
            <v>0</v>
          </cell>
          <cell r="AY185">
            <v>0</v>
          </cell>
          <cell r="AZ185">
            <v>0</v>
          </cell>
          <cell r="BA185">
            <v>0</v>
          </cell>
          <cell r="BB185">
            <v>0</v>
          </cell>
          <cell r="BC185" t="str">
            <v xml:space="preserve"> </v>
          </cell>
          <cell r="BD185" t="str">
            <v xml:space="preserve"> </v>
          </cell>
          <cell r="BE185">
            <v>0</v>
          </cell>
        </row>
        <row r="186">
          <cell r="A186" t="str">
            <v>Show</v>
          </cell>
          <cell r="B186" t="str">
            <v>Priv. Equity Partnerships</v>
          </cell>
          <cell r="C186" t="str">
            <v>Paper</v>
          </cell>
          <cell r="D186" t="str">
            <v>Ondarza</v>
          </cell>
          <cell r="E186" t="str">
            <v>713-853-6058</v>
          </cell>
          <cell r="F186" t="str">
            <v>City Forest IPC</v>
          </cell>
          <cell r="G186" t="str">
            <v xml:space="preserve"> </v>
          </cell>
          <cell r="H186" t="str">
            <v>Paper</v>
          </cell>
          <cell r="I186" t="str">
            <v xml:space="preserve">Private </v>
          </cell>
          <cell r="J186" t="str">
            <v>LTD. Partnership</v>
          </cell>
          <cell r="K186">
            <v>1</v>
          </cell>
          <cell r="L186">
            <v>1</v>
          </cell>
          <cell r="M186">
            <v>0</v>
          </cell>
          <cell r="N186">
            <v>0</v>
          </cell>
          <cell r="O186">
            <v>0</v>
          </cell>
          <cell r="P186">
            <v>3750000</v>
          </cell>
          <cell r="Q186">
            <v>3750000</v>
          </cell>
          <cell r="R186">
            <v>0</v>
          </cell>
          <cell r="V186">
            <v>3750000</v>
          </cell>
          <cell r="W186" t="str">
            <v>001:Enron-NA</v>
          </cell>
          <cell r="X186">
            <v>0</v>
          </cell>
          <cell r="Y186">
            <v>0</v>
          </cell>
          <cell r="Z186">
            <v>0</v>
          </cell>
          <cell r="AA186">
            <v>0</v>
          </cell>
          <cell r="AB186">
            <v>0</v>
          </cell>
          <cell r="AC186">
            <v>0</v>
          </cell>
          <cell r="AD186">
            <v>3750000</v>
          </cell>
          <cell r="AE186">
            <v>0</v>
          </cell>
          <cell r="AF186">
            <v>0</v>
          </cell>
          <cell r="AG186">
            <v>0</v>
          </cell>
          <cell r="AH186">
            <v>0</v>
          </cell>
          <cell r="AI186">
            <v>0</v>
          </cell>
          <cell r="AJ186">
            <v>0</v>
          </cell>
          <cell r="AK186">
            <v>0</v>
          </cell>
          <cell r="AL186">
            <v>0</v>
          </cell>
          <cell r="AM186">
            <v>0</v>
          </cell>
          <cell r="AN186">
            <v>3750000</v>
          </cell>
          <cell r="AP186">
            <v>0</v>
          </cell>
          <cell r="AQ186">
            <v>3750000</v>
          </cell>
          <cell r="AR186">
            <v>1</v>
          </cell>
          <cell r="AS186">
            <v>0</v>
          </cell>
          <cell r="AT186">
            <v>3750000</v>
          </cell>
          <cell r="AU186">
            <v>0</v>
          </cell>
          <cell r="AV186">
            <v>0</v>
          </cell>
          <cell r="AW186">
            <v>0</v>
          </cell>
          <cell r="AX186">
            <v>0</v>
          </cell>
          <cell r="AY186">
            <v>0</v>
          </cell>
          <cell r="AZ186">
            <v>0</v>
          </cell>
          <cell r="BA186">
            <v>0</v>
          </cell>
          <cell r="BB186">
            <v>0</v>
          </cell>
          <cell r="BC186" t="str">
            <v xml:space="preserve"> </v>
          </cell>
          <cell r="BD186" t="str">
            <v xml:space="preserve"> </v>
          </cell>
          <cell r="BE186">
            <v>0</v>
          </cell>
        </row>
        <row r="187">
          <cell r="A187" t="str">
            <v>Show</v>
          </cell>
          <cell r="B187" t="str">
            <v>US Private</v>
          </cell>
          <cell r="C187" t="str">
            <v>Upstream</v>
          </cell>
          <cell r="D187" t="str">
            <v>Neyman</v>
          </cell>
          <cell r="E187" t="str">
            <v>713-853-6940</v>
          </cell>
          <cell r="F187" t="str">
            <v>Cypress Exploration Commodity</v>
          </cell>
          <cell r="G187" t="str">
            <v xml:space="preserve"> </v>
          </cell>
          <cell r="H187" t="str">
            <v>Energy</v>
          </cell>
          <cell r="I187" t="str">
            <v>Private</v>
          </cell>
          <cell r="J187" t="str">
            <v>Partnership</v>
          </cell>
          <cell r="K187">
            <v>1</v>
          </cell>
          <cell r="L187">
            <v>1</v>
          </cell>
          <cell r="M187">
            <v>0</v>
          </cell>
          <cell r="N187">
            <v>0</v>
          </cell>
          <cell r="O187">
            <v>0</v>
          </cell>
          <cell r="P187">
            <v>70170</v>
          </cell>
          <cell r="Q187">
            <v>31116</v>
          </cell>
          <cell r="R187">
            <v>39054</v>
          </cell>
          <cell r="V187">
            <v>70170</v>
          </cell>
          <cell r="W187" t="str">
            <v>001:Enron-NA</v>
          </cell>
          <cell r="X187">
            <v>0</v>
          </cell>
          <cell r="Y187">
            <v>0</v>
          </cell>
          <cell r="Z187">
            <v>0</v>
          </cell>
          <cell r="AA187">
            <v>0</v>
          </cell>
          <cell r="AB187">
            <v>0</v>
          </cell>
          <cell r="AC187">
            <v>0</v>
          </cell>
          <cell r="AD187">
            <v>31116</v>
          </cell>
          <cell r="AE187">
            <v>39054</v>
          </cell>
          <cell r="AF187">
            <v>-39054</v>
          </cell>
          <cell r="AG187">
            <v>0</v>
          </cell>
          <cell r="AH187">
            <v>0</v>
          </cell>
          <cell r="AI187">
            <v>368888</v>
          </cell>
          <cell r="AJ187">
            <v>-368888</v>
          </cell>
          <cell r="AK187">
            <v>0</v>
          </cell>
          <cell r="AL187">
            <v>0</v>
          </cell>
          <cell r="AM187">
            <v>0</v>
          </cell>
          <cell r="AN187">
            <v>29002</v>
          </cell>
          <cell r="AP187">
            <v>0</v>
          </cell>
          <cell r="AQ187">
            <v>29002</v>
          </cell>
          <cell r="AR187">
            <v>1</v>
          </cell>
          <cell r="AS187">
            <v>9.9999999999999995E-8</v>
          </cell>
          <cell r="AT187">
            <v>70170</v>
          </cell>
          <cell r="AU187">
            <v>70170</v>
          </cell>
          <cell r="AV187">
            <v>-70170</v>
          </cell>
          <cell r="AW187">
            <v>0</v>
          </cell>
          <cell r="AX187">
            <v>0</v>
          </cell>
          <cell r="AY187">
            <v>368888</v>
          </cell>
          <cell r="AZ187">
            <v>-368888</v>
          </cell>
          <cell r="BA187">
            <v>0</v>
          </cell>
          <cell r="BB187">
            <v>0</v>
          </cell>
          <cell r="BC187" t="str">
            <v xml:space="preserve"> </v>
          </cell>
          <cell r="BD187" t="str">
            <v xml:space="preserve"> </v>
          </cell>
          <cell r="BE187">
            <v>31116</v>
          </cell>
        </row>
        <row r="188">
          <cell r="A188" t="str">
            <v>Show</v>
          </cell>
          <cell r="B188" t="str">
            <v>US Private</v>
          </cell>
          <cell r="C188" t="str">
            <v>Coal</v>
          </cell>
          <cell r="D188" t="str">
            <v>Beyer</v>
          </cell>
          <cell r="E188" t="str">
            <v>713-853-9825</v>
          </cell>
          <cell r="F188" t="str">
            <v xml:space="preserve">Black Mountain Coal Commodity </v>
          </cell>
          <cell r="G188" t="str">
            <v xml:space="preserve"> </v>
          </cell>
          <cell r="H188" t="str">
            <v>Coal</v>
          </cell>
          <cell r="I188" t="str">
            <v>Private</v>
          </cell>
          <cell r="J188" t="str">
            <v>Partnership</v>
          </cell>
          <cell r="K188">
            <v>1</v>
          </cell>
          <cell r="L188">
            <v>1</v>
          </cell>
          <cell r="M188">
            <v>0</v>
          </cell>
          <cell r="N188">
            <v>0</v>
          </cell>
          <cell r="O188">
            <v>0</v>
          </cell>
          <cell r="P188">
            <v>17587</v>
          </cell>
          <cell r="Q188">
            <v>17627</v>
          </cell>
          <cell r="R188">
            <v>-40</v>
          </cell>
          <cell r="V188">
            <v>17587</v>
          </cell>
          <cell r="W188" t="str">
            <v>001:Enron-NA</v>
          </cell>
          <cell r="X188">
            <v>0</v>
          </cell>
          <cell r="Y188">
            <v>0</v>
          </cell>
          <cell r="Z188">
            <v>0</v>
          </cell>
          <cell r="AA188">
            <v>0</v>
          </cell>
          <cell r="AB188">
            <v>0</v>
          </cell>
          <cell r="AC188">
            <v>0</v>
          </cell>
          <cell r="AD188">
            <v>17627</v>
          </cell>
          <cell r="AE188">
            <v>-40</v>
          </cell>
          <cell r="AF188">
            <v>40</v>
          </cell>
          <cell r="AG188">
            <v>0</v>
          </cell>
          <cell r="AH188">
            <v>0</v>
          </cell>
          <cell r="AI188">
            <v>-173199</v>
          </cell>
          <cell r="AJ188">
            <v>173199</v>
          </cell>
          <cell r="AK188">
            <v>0</v>
          </cell>
          <cell r="AL188">
            <v>0</v>
          </cell>
          <cell r="AM188">
            <v>0</v>
          </cell>
          <cell r="AN188">
            <v>86640</v>
          </cell>
          <cell r="AP188">
            <v>0</v>
          </cell>
          <cell r="AQ188">
            <v>86640</v>
          </cell>
          <cell r="AR188">
            <v>1</v>
          </cell>
          <cell r="AS188">
            <v>9.9999999999999995E-8</v>
          </cell>
          <cell r="AT188">
            <v>17587</v>
          </cell>
          <cell r="AU188">
            <v>17587</v>
          </cell>
          <cell r="AV188">
            <v>-17587</v>
          </cell>
          <cell r="AW188">
            <v>0</v>
          </cell>
          <cell r="AX188">
            <v>0</v>
          </cell>
          <cell r="AY188">
            <v>-173199</v>
          </cell>
          <cell r="AZ188">
            <v>173199</v>
          </cell>
          <cell r="BA188">
            <v>0</v>
          </cell>
          <cell r="BB188">
            <v>0</v>
          </cell>
          <cell r="BC188" t="str">
            <v xml:space="preserve"> </v>
          </cell>
          <cell r="BD188" t="str">
            <v xml:space="preserve"> </v>
          </cell>
          <cell r="BE188">
            <v>17627</v>
          </cell>
        </row>
        <row r="189">
          <cell r="A189" t="str">
            <v>Show</v>
          </cell>
          <cell r="B189" t="str">
            <v>US Private</v>
          </cell>
          <cell r="C189" t="str">
            <v>Coal</v>
          </cell>
          <cell r="D189" t="str">
            <v>Beyer</v>
          </cell>
          <cell r="E189" t="str">
            <v>713-853-9825</v>
          </cell>
          <cell r="F189" t="str">
            <v>Jupiter Coal Commodity</v>
          </cell>
          <cell r="G189" t="str">
            <v xml:space="preserve"> </v>
          </cell>
          <cell r="H189" t="str">
            <v>Coal</v>
          </cell>
          <cell r="I189" t="str">
            <v>Private</v>
          </cell>
          <cell r="J189" t="str">
            <v>Partnership</v>
          </cell>
          <cell r="K189">
            <v>1</v>
          </cell>
          <cell r="L189">
            <v>1</v>
          </cell>
          <cell r="M189">
            <v>0</v>
          </cell>
          <cell r="N189">
            <v>0</v>
          </cell>
          <cell r="O189">
            <v>0</v>
          </cell>
          <cell r="P189">
            <v>-2512</v>
          </cell>
          <cell r="Q189">
            <v>-2884</v>
          </cell>
          <cell r="R189">
            <v>372</v>
          </cell>
          <cell r="V189">
            <v>-2512</v>
          </cell>
          <cell r="W189" t="str">
            <v>001:Enron-NA</v>
          </cell>
          <cell r="X189">
            <v>0</v>
          </cell>
          <cell r="Y189">
            <v>0</v>
          </cell>
          <cell r="Z189">
            <v>0</v>
          </cell>
          <cell r="AA189">
            <v>0</v>
          </cell>
          <cell r="AB189">
            <v>0</v>
          </cell>
          <cell r="AC189">
            <v>0</v>
          </cell>
          <cell r="AD189">
            <v>-2884</v>
          </cell>
          <cell r="AE189">
            <v>372</v>
          </cell>
          <cell r="AF189">
            <v>-372</v>
          </cell>
          <cell r="AG189">
            <v>0</v>
          </cell>
          <cell r="AH189">
            <v>0</v>
          </cell>
          <cell r="AI189">
            <v>392988</v>
          </cell>
          <cell r="AJ189">
            <v>-392988</v>
          </cell>
          <cell r="AK189">
            <v>0</v>
          </cell>
          <cell r="AL189">
            <v>0</v>
          </cell>
          <cell r="AM189">
            <v>0</v>
          </cell>
          <cell r="AN189">
            <v>0</v>
          </cell>
          <cell r="AP189">
            <v>0</v>
          </cell>
          <cell r="AQ189">
            <v>0</v>
          </cell>
          <cell r="AR189">
            <v>1</v>
          </cell>
          <cell r="AS189">
            <v>9.9999999999999995E-8</v>
          </cell>
          <cell r="AT189">
            <v>-2512</v>
          </cell>
          <cell r="AU189">
            <v>-2512</v>
          </cell>
          <cell r="AV189">
            <v>2512</v>
          </cell>
          <cell r="AW189">
            <v>0</v>
          </cell>
          <cell r="AX189">
            <v>0</v>
          </cell>
          <cell r="AY189">
            <v>392988</v>
          </cell>
          <cell r="AZ189">
            <v>-392988</v>
          </cell>
          <cell r="BA189">
            <v>0</v>
          </cell>
          <cell r="BB189">
            <v>0</v>
          </cell>
          <cell r="BC189" t="str">
            <v xml:space="preserve"> </v>
          </cell>
          <cell r="BD189" t="str">
            <v xml:space="preserve"> </v>
          </cell>
          <cell r="BE189">
            <v>-2884</v>
          </cell>
        </row>
        <row r="190">
          <cell r="A190" t="str">
            <v>Show</v>
          </cell>
          <cell r="B190" t="str">
            <v>US Private</v>
          </cell>
          <cell r="C190" t="str">
            <v>Coal</v>
          </cell>
          <cell r="D190" t="str">
            <v>Beyer</v>
          </cell>
          <cell r="E190" t="str">
            <v>713-853-9825</v>
          </cell>
          <cell r="F190" t="str">
            <v>Cline Coal Commodity</v>
          </cell>
          <cell r="G190" t="str">
            <v xml:space="preserve"> </v>
          </cell>
          <cell r="H190" t="str">
            <v>Coal</v>
          </cell>
          <cell r="I190" t="str">
            <v>Private</v>
          </cell>
          <cell r="J190" t="str">
            <v>Partnership</v>
          </cell>
          <cell r="K190">
            <v>1</v>
          </cell>
          <cell r="L190">
            <v>1</v>
          </cell>
          <cell r="M190">
            <v>0</v>
          </cell>
          <cell r="N190">
            <v>0</v>
          </cell>
          <cell r="O190">
            <v>0</v>
          </cell>
          <cell r="P190">
            <v>9738</v>
          </cell>
          <cell r="Q190">
            <v>9352</v>
          </cell>
          <cell r="R190">
            <v>386</v>
          </cell>
          <cell r="V190">
            <v>9738</v>
          </cell>
          <cell r="W190" t="str">
            <v>001:Enron-NA</v>
          </cell>
          <cell r="X190">
            <v>0</v>
          </cell>
          <cell r="Y190">
            <v>0</v>
          </cell>
          <cell r="Z190">
            <v>0</v>
          </cell>
          <cell r="AA190">
            <v>0</v>
          </cell>
          <cell r="AB190">
            <v>0</v>
          </cell>
          <cell r="AC190">
            <v>0</v>
          </cell>
          <cell r="AD190">
            <v>9352</v>
          </cell>
          <cell r="AE190">
            <v>386</v>
          </cell>
          <cell r="AF190">
            <v>-386</v>
          </cell>
          <cell r="AG190">
            <v>0</v>
          </cell>
          <cell r="AH190">
            <v>0</v>
          </cell>
          <cell r="AI190">
            <v>522347</v>
          </cell>
          <cell r="AJ190">
            <v>-522347</v>
          </cell>
          <cell r="AK190">
            <v>0</v>
          </cell>
          <cell r="AL190">
            <v>0</v>
          </cell>
          <cell r="AM190">
            <v>0</v>
          </cell>
          <cell r="AN190">
            <v>122530</v>
          </cell>
          <cell r="AP190">
            <v>0</v>
          </cell>
          <cell r="AQ190">
            <v>122530</v>
          </cell>
          <cell r="AR190">
            <v>1</v>
          </cell>
          <cell r="AS190">
            <v>9.9999999999999995E-8</v>
          </cell>
          <cell r="AT190">
            <v>9738</v>
          </cell>
          <cell r="AU190">
            <v>9738</v>
          </cell>
          <cell r="AV190">
            <v>-9738</v>
          </cell>
          <cell r="AW190">
            <v>0</v>
          </cell>
          <cell r="AX190">
            <v>0</v>
          </cell>
          <cell r="AY190">
            <v>522347</v>
          </cell>
          <cell r="AZ190">
            <v>-522347</v>
          </cell>
          <cell r="BA190">
            <v>0</v>
          </cell>
          <cell r="BB190">
            <v>0</v>
          </cell>
          <cell r="BC190" t="str">
            <v xml:space="preserve"> </v>
          </cell>
          <cell r="BD190" t="str">
            <v xml:space="preserve"> </v>
          </cell>
          <cell r="BE190">
            <v>9352</v>
          </cell>
        </row>
        <row r="191">
          <cell r="A191" t="str">
            <v>Show</v>
          </cell>
          <cell r="B191" t="str">
            <v>US Private</v>
          </cell>
          <cell r="C191" t="str">
            <v>West Originations</v>
          </cell>
          <cell r="D191" t="str">
            <v>Piper</v>
          </cell>
          <cell r="E191" t="str">
            <v>503-464-3805</v>
          </cell>
          <cell r="F191" t="str">
            <v>Las Vegas Cogen Debt Equity</v>
          </cell>
          <cell r="G191" t="str">
            <v xml:space="preserve"> </v>
          </cell>
          <cell r="H191" t="str">
            <v>Generation</v>
          </cell>
          <cell r="I191" t="str">
            <v>Private</v>
          </cell>
          <cell r="J191" t="str">
            <v>Partnership</v>
          </cell>
          <cell r="K191">
            <v>1</v>
          </cell>
          <cell r="L191">
            <v>1</v>
          </cell>
          <cell r="M191">
            <v>0</v>
          </cell>
          <cell r="N191">
            <v>0</v>
          </cell>
          <cell r="O191">
            <v>0</v>
          </cell>
          <cell r="P191">
            <v>8730000</v>
          </cell>
          <cell r="Q191">
            <v>8730000</v>
          </cell>
          <cell r="R191">
            <v>0</v>
          </cell>
          <cell r="V191">
            <v>8730000</v>
          </cell>
          <cell r="W191" t="str">
            <v>001:Enron-NA</v>
          </cell>
          <cell r="X191">
            <v>0</v>
          </cell>
          <cell r="Y191">
            <v>0</v>
          </cell>
          <cell r="Z191">
            <v>0</v>
          </cell>
          <cell r="AA191">
            <v>0</v>
          </cell>
          <cell r="AB191">
            <v>0</v>
          </cell>
          <cell r="AC191">
            <v>0</v>
          </cell>
          <cell r="AD191">
            <v>8730000</v>
          </cell>
          <cell r="AE191">
            <v>0</v>
          </cell>
          <cell r="AF191">
            <v>0</v>
          </cell>
          <cell r="AG191">
            <v>0</v>
          </cell>
          <cell r="AH191">
            <v>0</v>
          </cell>
          <cell r="AI191">
            <v>0</v>
          </cell>
          <cell r="AJ191">
            <v>0</v>
          </cell>
          <cell r="AK191">
            <v>562372</v>
          </cell>
          <cell r="AL191">
            <v>562372</v>
          </cell>
          <cell r="AM191">
            <v>0</v>
          </cell>
          <cell r="AN191">
            <v>8730000</v>
          </cell>
          <cell r="AP191">
            <v>0</v>
          </cell>
          <cell r="AQ191">
            <v>8730000</v>
          </cell>
          <cell r="AR191">
            <v>1</v>
          </cell>
          <cell r="AS191">
            <v>0</v>
          </cell>
          <cell r="AT191">
            <v>8730000</v>
          </cell>
          <cell r="AU191">
            <v>0</v>
          </cell>
          <cell r="AV191">
            <v>0</v>
          </cell>
          <cell r="AW191">
            <v>562372</v>
          </cell>
          <cell r="AX191">
            <v>562372</v>
          </cell>
          <cell r="AY191">
            <v>0</v>
          </cell>
          <cell r="AZ191">
            <v>0</v>
          </cell>
          <cell r="BA191">
            <v>562372</v>
          </cell>
          <cell r="BB191">
            <v>562372</v>
          </cell>
          <cell r="BC191" t="str">
            <v xml:space="preserve"> </v>
          </cell>
          <cell r="BD191" t="str">
            <v xml:space="preserve"> </v>
          </cell>
          <cell r="BE191">
            <v>0</v>
          </cell>
        </row>
        <row r="192">
          <cell r="A192" t="str">
            <v>Show</v>
          </cell>
          <cell r="B192" t="str">
            <v>US Private</v>
          </cell>
          <cell r="C192" t="str">
            <v>West Originations</v>
          </cell>
          <cell r="D192" t="str">
            <v>Richter</v>
          </cell>
          <cell r="E192" t="str">
            <v>503-464-3831</v>
          </cell>
          <cell r="F192" t="str">
            <v>Big Horn (PG&amp;E)</v>
          </cell>
          <cell r="G192" t="str">
            <v xml:space="preserve"> </v>
          </cell>
          <cell r="H192" t="str">
            <v>Generation</v>
          </cell>
          <cell r="I192" t="str">
            <v>Private</v>
          </cell>
          <cell r="J192" t="str">
            <v>Partnership</v>
          </cell>
          <cell r="K192">
            <v>1</v>
          </cell>
          <cell r="L192">
            <v>1</v>
          </cell>
          <cell r="M192">
            <v>0</v>
          </cell>
          <cell r="N192">
            <v>0</v>
          </cell>
          <cell r="O192">
            <v>0</v>
          </cell>
          <cell r="P192">
            <v>31900000</v>
          </cell>
          <cell r="Q192">
            <v>31900000</v>
          </cell>
          <cell r="R192">
            <v>0</v>
          </cell>
          <cell r="V192">
            <v>31900000</v>
          </cell>
          <cell r="W192" t="str">
            <v>001:Enron-NA</v>
          </cell>
          <cell r="X192">
            <v>0</v>
          </cell>
          <cell r="Y192">
            <v>0</v>
          </cell>
          <cell r="Z192">
            <v>0</v>
          </cell>
          <cell r="AA192">
            <v>0</v>
          </cell>
          <cell r="AB192">
            <v>0</v>
          </cell>
          <cell r="AC192">
            <v>0</v>
          </cell>
          <cell r="AD192">
            <v>31900000</v>
          </cell>
          <cell r="AE192">
            <v>0</v>
          </cell>
          <cell r="AF192">
            <v>0</v>
          </cell>
          <cell r="AG192">
            <v>0</v>
          </cell>
          <cell r="AH192">
            <v>0</v>
          </cell>
          <cell r="AI192">
            <v>2900000</v>
          </cell>
          <cell r="AJ192">
            <v>0</v>
          </cell>
          <cell r="AK192">
            <v>0</v>
          </cell>
          <cell r="AL192">
            <v>2900000</v>
          </cell>
          <cell r="AM192">
            <v>0</v>
          </cell>
          <cell r="AN192">
            <v>0</v>
          </cell>
          <cell r="AP192">
            <v>0</v>
          </cell>
          <cell r="AQ192">
            <v>31900000</v>
          </cell>
          <cell r="AR192">
            <v>1</v>
          </cell>
          <cell r="AS192">
            <v>0</v>
          </cell>
          <cell r="AT192">
            <v>31900000</v>
          </cell>
          <cell r="AU192">
            <v>0</v>
          </cell>
          <cell r="AV192">
            <v>0</v>
          </cell>
          <cell r="AW192">
            <v>0</v>
          </cell>
          <cell r="AX192">
            <v>0</v>
          </cell>
          <cell r="AY192">
            <v>2900000</v>
          </cell>
          <cell r="AZ192">
            <v>0</v>
          </cell>
          <cell r="BA192">
            <v>0</v>
          </cell>
          <cell r="BB192">
            <v>2900000</v>
          </cell>
          <cell r="BC192" t="str">
            <v xml:space="preserve"> </v>
          </cell>
          <cell r="BD192" t="str">
            <v xml:space="preserve"> </v>
          </cell>
          <cell r="BE192">
            <v>0</v>
          </cell>
        </row>
        <row r="193">
          <cell r="A193" t="str">
            <v>Show</v>
          </cell>
          <cell r="B193" t="str">
            <v>US Private</v>
          </cell>
          <cell r="C193" t="str">
            <v>West Originations</v>
          </cell>
          <cell r="D193" t="str">
            <v>Richter</v>
          </cell>
          <cell r="E193" t="str">
            <v>503-464-3831</v>
          </cell>
          <cell r="F193" t="str">
            <v>Pioneer Chlor (Cactus) Debt Equity</v>
          </cell>
          <cell r="G193" t="str">
            <v xml:space="preserve"> </v>
          </cell>
          <cell r="H193" t="str">
            <v>Generation</v>
          </cell>
          <cell r="I193" t="str">
            <v>Private</v>
          </cell>
          <cell r="J193" t="str">
            <v>Partnership</v>
          </cell>
          <cell r="K193">
            <v>1</v>
          </cell>
          <cell r="L193">
            <v>1</v>
          </cell>
          <cell r="M193">
            <v>0</v>
          </cell>
          <cell r="N193">
            <v>0</v>
          </cell>
          <cell r="O193">
            <v>0</v>
          </cell>
          <cell r="P193">
            <v>14230000</v>
          </cell>
          <cell r="Q193">
            <v>14230000</v>
          </cell>
          <cell r="R193">
            <v>0</v>
          </cell>
          <cell r="V193">
            <v>14230000</v>
          </cell>
          <cell r="W193" t="str">
            <v>001:Enron-NA</v>
          </cell>
          <cell r="X193">
            <v>0</v>
          </cell>
          <cell r="Y193">
            <v>0</v>
          </cell>
          <cell r="Z193">
            <v>0</v>
          </cell>
          <cell r="AA193">
            <v>0</v>
          </cell>
          <cell r="AB193">
            <v>0</v>
          </cell>
          <cell r="AC193">
            <v>0</v>
          </cell>
          <cell r="AD193">
            <v>14230000</v>
          </cell>
          <cell r="AE193">
            <v>0</v>
          </cell>
          <cell r="AF193">
            <v>0</v>
          </cell>
          <cell r="AG193">
            <v>0</v>
          </cell>
          <cell r="AH193">
            <v>0</v>
          </cell>
          <cell r="AI193">
            <v>0</v>
          </cell>
          <cell r="AJ193">
            <v>0</v>
          </cell>
          <cell r="AK193">
            <v>260618</v>
          </cell>
          <cell r="AL193">
            <v>260618</v>
          </cell>
          <cell r="AM193">
            <v>0</v>
          </cell>
          <cell r="AN193">
            <v>14230000</v>
          </cell>
          <cell r="AP193">
            <v>0</v>
          </cell>
          <cell r="AQ193">
            <v>14230000</v>
          </cell>
          <cell r="AR193">
            <v>1</v>
          </cell>
          <cell r="AS193">
            <v>0</v>
          </cell>
          <cell r="AT193">
            <v>14230000</v>
          </cell>
          <cell r="AU193">
            <v>0</v>
          </cell>
          <cell r="AV193">
            <v>0</v>
          </cell>
          <cell r="AW193">
            <v>260618</v>
          </cell>
          <cell r="AX193">
            <v>260618</v>
          </cell>
          <cell r="AY193">
            <v>0</v>
          </cell>
          <cell r="AZ193">
            <v>0</v>
          </cell>
          <cell r="BA193">
            <v>260618</v>
          </cell>
          <cell r="BB193">
            <v>260618</v>
          </cell>
          <cell r="BC193" t="str">
            <v xml:space="preserve"> </v>
          </cell>
          <cell r="BD193" t="str">
            <v xml:space="preserve"> </v>
          </cell>
          <cell r="BE193">
            <v>0</v>
          </cell>
        </row>
        <row r="194">
          <cell r="A194" t="str">
            <v>Show</v>
          </cell>
          <cell r="B194" t="str">
            <v>US Private</v>
          </cell>
          <cell r="C194" t="str">
            <v>West Originations</v>
          </cell>
          <cell r="D194" t="str">
            <v>Piper</v>
          </cell>
          <cell r="E194" t="str">
            <v>503-464-3805</v>
          </cell>
          <cell r="F194" t="str">
            <v>Las Vegas Cogen Equity</v>
          </cell>
          <cell r="G194" t="str">
            <v xml:space="preserve"> </v>
          </cell>
          <cell r="H194" t="str">
            <v>Generation</v>
          </cell>
          <cell r="I194" t="str">
            <v>Private</v>
          </cell>
          <cell r="J194" t="str">
            <v>Partnership</v>
          </cell>
          <cell r="K194">
            <v>1</v>
          </cell>
          <cell r="L194">
            <v>1</v>
          </cell>
          <cell r="M194">
            <v>0</v>
          </cell>
          <cell r="N194">
            <v>0</v>
          </cell>
          <cell r="O194">
            <v>0</v>
          </cell>
          <cell r="P194">
            <v>9000000</v>
          </cell>
          <cell r="Q194">
            <v>9000000</v>
          </cell>
          <cell r="R194">
            <v>0</v>
          </cell>
          <cell r="V194">
            <v>9000000</v>
          </cell>
          <cell r="W194" t="str">
            <v>001:Enron-NA</v>
          </cell>
          <cell r="X194">
            <v>0</v>
          </cell>
          <cell r="Y194">
            <v>0</v>
          </cell>
          <cell r="Z194">
            <v>0</v>
          </cell>
          <cell r="AA194">
            <v>0</v>
          </cell>
          <cell r="AB194">
            <v>0</v>
          </cell>
          <cell r="AC194">
            <v>0</v>
          </cell>
          <cell r="AD194">
            <v>9000000</v>
          </cell>
          <cell r="AE194">
            <v>0</v>
          </cell>
          <cell r="AF194">
            <v>0</v>
          </cell>
          <cell r="AG194">
            <v>0</v>
          </cell>
          <cell r="AH194">
            <v>0</v>
          </cell>
          <cell r="AI194">
            <v>0</v>
          </cell>
          <cell r="AJ194">
            <v>0</v>
          </cell>
          <cell r="AK194">
            <v>0</v>
          </cell>
          <cell r="AL194">
            <v>0</v>
          </cell>
          <cell r="AM194">
            <v>0</v>
          </cell>
          <cell r="AN194">
            <v>9000000</v>
          </cell>
          <cell r="AP194">
            <v>0</v>
          </cell>
          <cell r="AQ194">
            <v>9000000</v>
          </cell>
          <cell r="AR194">
            <v>1</v>
          </cell>
          <cell r="AS194">
            <v>0</v>
          </cell>
          <cell r="AT194">
            <v>9000000</v>
          </cell>
          <cell r="AU194">
            <v>0</v>
          </cell>
          <cell r="AV194">
            <v>0</v>
          </cell>
          <cell r="AW194">
            <v>0</v>
          </cell>
          <cell r="AX194">
            <v>0</v>
          </cell>
          <cell r="AY194">
            <v>0</v>
          </cell>
          <cell r="AZ194">
            <v>0</v>
          </cell>
          <cell r="BA194">
            <v>0</v>
          </cell>
          <cell r="BB194">
            <v>0</v>
          </cell>
          <cell r="BC194" t="str">
            <v xml:space="preserve"> </v>
          </cell>
          <cell r="BD194" t="str">
            <v xml:space="preserve"> </v>
          </cell>
          <cell r="BE194">
            <v>0</v>
          </cell>
        </row>
        <row r="195">
          <cell r="A195" t="str">
            <v>Show</v>
          </cell>
          <cell r="B195" t="str">
            <v>US Private</v>
          </cell>
          <cell r="C195" t="str">
            <v>Coal</v>
          </cell>
          <cell r="D195" t="str">
            <v>Beyer</v>
          </cell>
          <cell r="E195" t="str">
            <v>713-853-9825</v>
          </cell>
          <cell r="F195" t="str">
            <v>Cline Resources</v>
          </cell>
          <cell r="G195" t="str">
            <v xml:space="preserve"> </v>
          </cell>
          <cell r="H195" t="str">
            <v>Coal</v>
          </cell>
          <cell r="I195" t="str">
            <v>Private</v>
          </cell>
          <cell r="J195" t="str">
            <v>Partnership</v>
          </cell>
          <cell r="K195">
            <v>1</v>
          </cell>
          <cell r="L195">
            <v>1</v>
          </cell>
          <cell r="M195">
            <v>0</v>
          </cell>
          <cell r="N195">
            <v>0</v>
          </cell>
          <cell r="O195">
            <v>0</v>
          </cell>
          <cell r="P195">
            <v>24542500</v>
          </cell>
          <cell r="Q195">
            <v>24542500</v>
          </cell>
          <cell r="R195">
            <v>0</v>
          </cell>
          <cell r="V195">
            <v>24542500</v>
          </cell>
          <cell r="W195" t="str">
            <v>001:Enron-NA</v>
          </cell>
          <cell r="X195">
            <v>0</v>
          </cell>
          <cell r="Y195">
            <v>0</v>
          </cell>
          <cell r="Z195">
            <v>0</v>
          </cell>
          <cell r="AA195">
            <v>0</v>
          </cell>
          <cell r="AB195">
            <v>0</v>
          </cell>
          <cell r="AC195">
            <v>0</v>
          </cell>
          <cell r="AD195">
            <v>24542500</v>
          </cell>
          <cell r="AE195">
            <v>0</v>
          </cell>
          <cell r="AF195">
            <v>0</v>
          </cell>
          <cell r="AG195">
            <v>0</v>
          </cell>
          <cell r="AH195">
            <v>0</v>
          </cell>
          <cell r="AI195">
            <v>0</v>
          </cell>
          <cell r="AJ195">
            <v>0</v>
          </cell>
          <cell r="AK195">
            <v>0</v>
          </cell>
          <cell r="AL195">
            <v>0</v>
          </cell>
          <cell r="AM195">
            <v>0</v>
          </cell>
          <cell r="AN195">
            <v>24923000</v>
          </cell>
          <cell r="AP195">
            <v>0</v>
          </cell>
          <cell r="AQ195">
            <v>24923000</v>
          </cell>
          <cell r="AR195">
            <v>1</v>
          </cell>
          <cell r="AS195">
            <v>0</v>
          </cell>
          <cell r="AT195">
            <v>24542500</v>
          </cell>
          <cell r="AU195">
            <v>0</v>
          </cell>
          <cell r="AV195">
            <v>0</v>
          </cell>
          <cell r="AW195">
            <v>0</v>
          </cell>
          <cell r="AX195">
            <v>0</v>
          </cell>
          <cell r="AY195">
            <v>0</v>
          </cell>
          <cell r="AZ195">
            <v>0</v>
          </cell>
          <cell r="BA195">
            <v>0</v>
          </cell>
          <cell r="BB195">
            <v>0</v>
          </cell>
          <cell r="BC195" t="str">
            <v xml:space="preserve"> </v>
          </cell>
          <cell r="BD195" t="str">
            <v xml:space="preserve"> </v>
          </cell>
          <cell r="BE195">
            <v>0</v>
          </cell>
        </row>
        <row r="196">
          <cell r="A196" t="str">
            <v>Show</v>
          </cell>
          <cell r="B196" t="str">
            <v>US Private</v>
          </cell>
          <cell r="C196" t="str">
            <v>Coal</v>
          </cell>
          <cell r="D196" t="str">
            <v>Beyer</v>
          </cell>
          <cell r="E196" t="str">
            <v>713-853-9825</v>
          </cell>
          <cell r="F196" t="str">
            <v>Black Mountain Equity</v>
          </cell>
          <cell r="G196" t="str">
            <v xml:space="preserve"> </v>
          </cell>
          <cell r="H196" t="str">
            <v>Coal</v>
          </cell>
          <cell r="I196" t="str">
            <v>Private</v>
          </cell>
          <cell r="J196" t="str">
            <v>Partnership</v>
          </cell>
          <cell r="K196">
            <v>1</v>
          </cell>
          <cell r="L196">
            <v>1</v>
          </cell>
          <cell r="M196">
            <v>0</v>
          </cell>
          <cell r="N196">
            <v>0</v>
          </cell>
          <cell r="O196">
            <v>0</v>
          </cell>
          <cell r="P196">
            <v>10781250</v>
          </cell>
          <cell r="Q196">
            <v>10781250</v>
          </cell>
          <cell r="R196">
            <v>0</v>
          </cell>
          <cell r="V196">
            <v>10781250</v>
          </cell>
          <cell r="W196" t="str">
            <v>001:Enron-NA</v>
          </cell>
          <cell r="X196">
            <v>0</v>
          </cell>
          <cell r="Y196">
            <v>0</v>
          </cell>
          <cell r="Z196">
            <v>0</v>
          </cell>
          <cell r="AA196">
            <v>0</v>
          </cell>
          <cell r="AB196">
            <v>0</v>
          </cell>
          <cell r="AC196">
            <v>0</v>
          </cell>
          <cell r="AD196">
            <v>10781250</v>
          </cell>
          <cell r="AE196">
            <v>0</v>
          </cell>
          <cell r="AF196">
            <v>0</v>
          </cell>
          <cell r="AG196">
            <v>0</v>
          </cell>
          <cell r="AH196">
            <v>0</v>
          </cell>
          <cell r="AI196">
            <v>0</v>
          </cell>
          <cell r="AJ196">
            <v>0</v>
          </cell>
          <cell r="AK196">
            <v>0</v>
          </cell>
          <cell r="AL196">
            <v>0</v>
          </cell>
          <cell r="AM196">
            <v>0</v>
          </cell>
          <cell r="AN196">
            <v>10781250</v>
          </cell>
          <cell r="AP196">
            <v>0</v>
          </cell>
          <cell r="AQ196">
            <v>10781250</v>
          </cell>
          <cell r="AR196">
            <v>1</v>
          </cell>
          <cell r="AS196">
            <v>0</v>
          </cell>
          <cell r="AT196">
            <v>10781250</v>
          </cell>
          <cell r="AU196">
            <v>0</v>
          </cell>
          <cell r="AV196">
            <v>0</v>
          </cell>
          <cell r="AW196">
            <v>0</v>
          </cell>
          <cell r="AX196">
            <v>0</v>
          </cell>
          <cell r="AY196">
            <v>0</v>
          </cell>
          <cell r="AZ196">
            <v>0</v>
          </cell>
          <cell r="BA196">
            <v>0</v>
          </cell>
          <cell r="BB196">
            <v>0</v>
          </cell>
          <cell r="BC196" t="str">
            <v xml:space="preserve"> </v>
          </cell>
          <cell r="BD196" t="str">
            <v xml:space="preserve"> </v>
          </cell>
          <cell r="BE196">
            <v>0</v>
          </cell>
        </row>
        <row r="197">
          <cell r="A197" t="str">
            <v>Show</v>
          </cell>
          <cell r="B197" t="str">
            <v>US Private</v>
          </cell>
          <cell r="C197" t="str">
            <v>Coal</v>
          </cell>
          <cell r="D197" t="str">
            <v>Beyer</v>
          </cell>
          <cell r="E197" t="str">
            <v>713-853-9825</v>
          </cell>
          <cell r="F197" t="str">
            <v>Black Mountain Mktg Fees</v>
          </cell>
          <cell r="G197" t="str">
            <v xml:space="preserve"> </v>
          </cell>
          <cell r="H197" t="str">
            <v>Coal</v>
          </cell>
          <cell r="I197" t="str">
            <v>Private</v>
          </cell>
          <cell r="J197" t="str">
            <v>Partnership</v>
          </cell>
          <cell r="K197">
            <v>1</v>
          </cell>
          <cell r="L197">
            <v>1</v>
          </cell>
          <cell r="M197">
            <v>0</v>
          </cell>
          <cell r="N197">
            <v>0</v>
          </cell>
          <cell r="O197">
            <v>0</v>
          </cell>
          <cell r="P197">
            <v>1741000</v>
          </cell>
          <cell r="Q197">
            <v>1741000</v>
          </cell>
          <cell r="R197">
            <v>0</v>
          </cell>
          <cell r="V197">
            <v>1741000</v>
          </cell>
          <cell r="W197" t="str">
            <v>001:Enron-NA</v>
          </cell>
          <cell r="X197">
            <v>0</v>
          </cell>
          <cell r="Y197">
            <v>0</v>
          </cell>
          <cell r="Z197">
            <v>0</v>
          </cell>
          <cell r="AA197">
            <v>0</v>
          </cell>
          <cell r="AB197">
            <v>0</v>
          </cell>
          <cell r="AC197">
            <v>0</v>
          </cell>
          <cell r="AD197">
            <v>1741000</v>
          </cell>
          <cell r="AE197">
            <v>0</v>
          </cell>
          <cell r="AF197">
            <v>0</v>
          </cell>
          <cell r="AG197">
            <v>0</v>
          </cell>
          <cell r="AH197">
            <v>0</v>
          </cell>
          <cell r="AI197">
            <v>0</v>
          </cell>
          <cell r="AJ197">
            <v>0</v>
          </cell>
          <cell r="AK197">
            <v>0</v>
          </cell>
          <cell r="AL197">
            <v>0</v>
          </cell>
          <cell r="AM197">
            <v>0</v>
          </cell>
          <cell r="AN197">
            <v>1741000</v>
          </cell>
          <cell r="AP197">
            <v>0</v>
          </cell>
          <cell r="AQ197">
            <v>1741000</v>
          </cell>
          <cell r="AR197">
            <v>1</v>
          </cell>
          <cell r="AS197">
            <v>0</v>
          </cell>
          <cell r="AT197">
            <v>1741000</v>
          </cell>
          <cell r="AU197">
            <v>0</v>
          </cell>
          <cell r="AV197">
            <v>0</v>
          </cell>
          <cell r="AW197">
            <v>0</v>
          </cell>
          <cell r="AX197">
            <v>0</v>
          </cell>
          <cell r="AY197">
            <v>0</v>
          </cell>
          <cell r="AZ197">
            <v>0</v>
          </cell>
          <cell r="BA197">
            <v>0</v>
          </cell>
          <cell r="BB197">
            <v>0</v>
          </cell>
          <cell r="BC197" t="str">
            <v xml:space="preserve"> </v>
          </cell>
          <cell r="BD197" t="str">
            <v xml:space="preserve"> </v>
          </cell>
          <cell r="BE197">
            <v>0</v>
          </cell>
        </row>
        <row r="198">
          <cell r="A198" t="str">
            <v>Show</v>
          </cell>
          <cell r="B198" t="str">
            <v>Priv. Equity Partnerships</v>
          </cell>
          <cell r="C198" t="str">
            <v>Principal Investing</v>
          </cell>
          <cell r="D198" t="str">
            <v>Horn</v>
          </cell>
          <cell r="E198" t="str">
            <v>713-853-4250</v>
          </cell>
          <cell r="F198" t="str">
            <v>Cook Inlet</v>
          </cell>
          <cell r="G198" t="str">
            <v xml:space="preserve"> </v>
          </cell>
          <cell r="H198" t="str">
            <v>Energy</v>
          </cell>
          <cell r="I198" t="str">
            <v>Private</v>
          </cell>
          <cell r="J198" t="str">
            <v>Partnership</v>
          </cell>
          <cell r="K198">
            <v>1</v>
          </cell>
          <cell r="L198">
            <v>1</v>
          </cell>
          <cell r="M198">
            <v>0</v>
          </cell>
          <cell r="N198">
            <v>0</v>
          </cell>
          <cell r="O198">
            <v>0</v>
          </cell>
          <cell r="P198">
            <v>0</v>
          </cell>
          <cell r="Q198">
            <v>0</v>
          </cell>
          <cell r="R198">
            <v>0</v>
          </cell>
          <cell r="V198">
            <v>0</v>
          </cell>
          <cell r="W198" t="str">
            <v>001:Enron-NA</v>
          </cell>
          <cell r="X198">
            <v>0</v>
          </cell>
          <cell r="Y198">
            <v>0</v>
          </cell>
          <cell r="Z198">
            <v>0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  <cell r="AE198">
            <v>0</v>
          </cell>
          <cell r="AF198">
            <v>0</v>
          </cell>
          <cell r="AG198">
            <v>0</v>
          </cell>
          <cell r="AH198">
            <v>0</v>
          </cell>
          <cell r="AI198">
            <v>2301742.67</v>
          </cell>
          <cell r="AJ198">
            <v>0</v>
          </cell>
          <cell r="AK198">
            <v>0</v>
          </cell>
          <cell r="AL198">
            <v>2301742.67</v>
          </cell>
          <cell r="AM198">
            <v>0</v>
          </cell>
          <cell r="AN198">
            <v>2665392</v>
          </cell>
          <cell r="AP198">
            <v>0</v>
          </cell>
          <cell r="AQ198">
            <v>4967134.67</v>
          </cell>
          <cell r="AR198">
            <v>1</v>
          </cell>
          <cell r="AS198">
            <v>0</v>
          </cell>
          <cell r="AT198">
            <v>0</v>
          </cell>
          <cell r="AU198">
            <v>0</v>
          </cell>
          <cell r="AV198">
            <v>0</v>
          </cell>
          <cell r="AW198">
            <v>0</v>
          </cell>
          <cell r="AX198">
            <v>0</v>
          </cell>
          <cell r="AY198">
            <v>2301742.67</v>
          </cell>
          <cell r="AZ198">
            <v>0</v>
          </cell>
          <cell r="BA198">
            <v>0</v>
          </cell>
          <cell r="BB198">
            <v>2301742.67</v>
          </cell>
          <cell r="BC198" t="str">
            <v xml:space="preserve"> </v>
          </cell>
          <cell r="BD198" t="str">
            <v xml:space="preserve"> </v>
          </cell>
          <cell r="BE198">
            <v>0</v>
          </cell>
        </row>
        <row r="199">
          <cell r="A199" t="str">
            <v>Show</v>
          </cell>
          <cell r="B199" t="str">
            <v>US Private</v>
          </cell>
          <cell r="C199" t="str">
            <v>Upstream</v>
          </cell>
          <cell r="D199" t="str">
            <v>Neyman</v>
          </cell>
          <cell r="E199" t="str">
            <v>713-853-6940</v>
          </cell>
          <cell r="F199" t="str">
            <v>Cypress Exploration</v>
          </cell>
          <cell r="G199" t="str">
            <v xml:space="preserve"> </v>
          </cell>
          <cell r="H199" t="str">
            <v>Energy</v>
          </cell>
          <cell r="I199" t="str">
            <v>Private</v>
          </cell>
          <cell r="J199" t="str">
            <v>Partnership</v>
          </cell>
          <cell r="K199">
            <v>1</v>
          </cell>
          <cell r="L199">
            <v>1</v>
          </cell>
          <cell r="M199">
            <v>0</v>
          </cell>
          <cell r="N199">
            <v>0</v>
          </cell>
          <cell r="O199">
            <v>0</v>
          </cell>
          <cell r="P199">
            <v>56124787.799999997</v>
          </cell>
          <cell r="Q199">
            <v>56124787.799999997</v>
          </cell>
          <cell r="R199">
            <v>0</v>
          </cell>
          <cell r="V199">
            <v>56124787.799999997</v>
          </cell>
          <cell r="W199" t="str">
            <v>001:Enron-NA</v>
          </cell>
          <cell r="X199">
            <v>0</v>
          </cell>
          <cell r="Y199">
            <v>0</v>
          </cell>
          <cell r="Z199">
            <v>0</v>
          </cell>
          <cell r="AA199">
            <v>0</v>
          </cell>
          <cell r="AB199">
            <v>0</v>
          </cell>
          <cell r="AC199">
            <v>0</v>
          </cell>
          <cell r="AD199">
            <v>56124787.799999997</v>
          </cell>
          <cell r="AE199">
            <v>0</v>
          </cell>
          <cell r="AF199">
            <v>0</v>
          </cell>
          <cell r="AG199">
            <v>0</v>
          </cell>
          <cell r="AH199">
            <v>0</v>
          </cell>
          <cell r="AI199">
            <v>0</v>
          </cell>
          <cell r="AJ199">
            <v>0</v>
          </cell>
          <cell r="AK199">
            <v>0</v>
          </cell>
          <cell r="AL199">
            <v>0</v>
          </cell>
          <cell r="AM199">
            <v>0</v>
          </cell>
          <cell r="AN199">
            <v>54688265</v>
          </cell>
          <cell r="AP199">
            <v>0</v>
          </cell>
          <cell r="AQ199">
            <v>54717267</v>
          </cell>
          <cell r="AR199">
            <v>1</v>
          </cell>
          <cell r="AS199">
            <v>0</v>
          </cell>
          <cell r="AT199">
            <v>56124787.799999997</v>
          </cell>
          <cell r="AU199">
            <v>0</v>
          </cell>
          <cell r="AV199">
            <v>0</v>
          </cell>
          <cell r="AW199">
            <v>0</v>
          </cell>
          <cell r="AX199">
            <v>0</v>
          </cell>
          <cell r="AY199">
            <v>0</v>
          </cell>
          <cell r="AZ199">
            <v>0</v>
          </cell>
          <cell r="BA199">
            <v>0</v>
          </cell>
          <cell r="BB199">
            <v>0</v>
          </cell>
          <cell r="BC199" t="str">
            <v xml:space="preserve"> </v>
          </cell>
          <cell r="BD199" t="str">
            <v xml:space="preserve"> </v>
          </cell>
          <cell r="BE199">
            <v>0</v>
          </cell>
        </row>
        <row r="200">
          <cell r="A200" t="str">
            <v>Show</v>
          </cell>
          <cell r="B200" t="str">
            <v>Priv. Equity Partnerships</v>
          </cell>
          <cell r="C200" t="str">
            <v>Principal Investing</v>
          </cell>
          <cell r="D200" t="str">
            <v>Horn</v>
          </cell>
          <cell r="E200" t="str">
            <v>713-853-4250</v>
          </cell>
          <cell r="F200" t="str">
            <v>Destec</v>
          </cell>
          <cell r="G200" t="str">
            <v xml:space="preserve"> </v>
          </cell>
          <cell r="H200" t="str">
            <v>Coal</v>
          </cell>
          <cell r="I200" t="str">
            <v>Private</v>
          </cell>
          <cell r="J200" t="str">
            <v>Partnership</v>
          </cell>
          <cell r="K200">
            <v>1</v>
          </cell>
          <cell r="L200">
            <v>1</v>
          </cell>
          <cell r="M200">
            <v>0</v>
          </cell>
          <cell r="N200">
            <v>0</v>
          </cell>
          <cell r="O200">
            <v>0</v>
          </cell>
          <cell r="P200">
            <v>14256017</v>
          </cell>
          <cell r="Q200">
            <v>14256017</v>
          </cell>
          <cell r="R200">
            <v>0</v>
          </cell>
          <cell r="V200">
            <v>14256017</v>
          </cell>
          <cell r="W200" t="str">
            <v>001:Enron-NA</v>
          </cell>
          <cell r="X200">
            <v>0</v>
          </cell>
          <cell r="Y200">
            <v>0</v>
          </cell>
          <cell r="Z200">
            <v>0</v>
          </cell>
          <cell r="AA200">
            <v>0</v>
          </cell>
          <cell r="AB200">
            <v>0</v>
          </cell>
          <cell r="AC200">
            <v>0</v>
          </cell>
          <cell r="AD200">
            <v>14256017</v>
          </cell>
          <cell r="AE200">
            <v>0</v>
          </cell>
          <cell r="AF200">
            <v>0</v>
          </cell>
          <cell r="AG200">
            <v>0</v>
          </cell>
          <cell r="AH200">
            <v>0</v>
          </cell>
          <cell r="AI200">
            <v>0</v>
          </cell>
          <cell r="AJ200">
            <v>0</v>
          </cell>
          <cell r="AK200">
            <v>-45067</v>
          </cell>
          <cell r="AL200">
            <v>-45067</v>
          </cell>
          <cell r="AM200">
            <v>0</v>
          </cell>
          <cell r="AN200">
            <v>14256017</v>
          </cell>
          <cell r="AP200">
            <v>0</v>
          </cell>
          <cell r="AQ200">
            <v>14256017</v>
          </cell>
          <cell r="AR200">
            <v>1</v>
          </cell>
          <cell r="AS200">
            <v>0</v>
          </cell>
          <cell r="AT200">
            <v>14256017</v>
          </cell>
          <cell r="AU200">
            <v>0</v>
          </cell>
          <cell r="AV200">
            <v>0</v>
          </cell>
          <cell r="AW200">
            <v>-45067</v>
          </cell>
          <cell r="AX200">
            <v>-45067</v>
          </cell>
          <cell r="AY200">
            <v>0</v>
          </cell>
          <cell r="AZ200">
            <v>0</v>
          </cell>
          <cell r="BA200">
            <v>-45067</v>
          </cell>
          <cell r="BB200">
            <v>-45067</v>
          </cell>
          <cell r="BC200" t="str">
            <v xml:space="preserve"> </v>
          </cell>
          <cell r="BD200" t="str">
            <v xml:space="preserve"> </v>
          </cell>
          <cell r="BE200">
            <v>0</v>
          </cell>
        </row>
        <row r="201">
          <cell r="A201" t="str">
            <v>Show</v>
          </cell>
          <cell r="B201" t="str">
            <v>Priv. Equity Partnerships</v>
          </cell>
          <cell r="C201" t="str">
            <v>Investment Management</v>
          </cell>
          <cell r="D201" t="str">
            <v>Hopley</v>
          </cell>
          <cell r="E201" t="str">
            <v>713-853-3964</v>
          </cell>
          <cell r="F201" t="str">
            <v>Ecogas</v>
          </cell>
          <cell r="G201" t="str">
            <v xml:space="preserve"> </v>
          </cell>
          <cell r="H201" t="str">
            <v>Venture Capital</v>
          </cell>
          <cell r="I201" t="str">
            <v>Private</v>
          </cell>
          <cell r="J201" t="str">
            <v>Partnership</v>
          </cell>
          <cell r="K201">
            <v>1</v>
          </cell>
          <cell r="L201">
            <v>1</v>
          </cell>
          <cell r="M201">
            <v>0</v>
          </cell>
          <cell r="N201">
            <v>0</v>
          </cell>
          <cell r="O201">
            <v>0</v>
          </cell>
          <cell r="P201">
            <v>32007000</v>
          </cell>
          <cell r="Q201">
            <v>32007000</v>
          </cell>
          <cell r="R201">
            <v>0</v>
          </cell>
          <cell r="V201">
            <v>32007000</v>
          </cell>
          <cell r="W201" t="str">
            <v>001:Enron-NA</v>
          </cell>
          <cell r="X201">
            <v>0</v>
          </cell>
          <cell r="Y201">
            <v>0</v>
          </cell>
          <cell r="Z201">
            <v>0</v>
          </cell>
          <cell r="AA201">
            <v>0</v>
          </cell>
          <cell r="AB201">
            <v>0</v>
          </cell>
          <cell r="AC201">
            <v>0</v>
          </cell>
          <cell r="AD201">
            <v>32007000</v>
          </cell>
          <cell r="AE201">
            <v>0</v>
          </cell>
          <cell r="AF201">
            <v>0</v>
          </cell>
          <cell r="AG201">
            <v>0</v>
          </cell>
          <cell r="AH201">
            <v>0</v>
          </cell>
          <cell r="AI201">
            <v>0</v>
          </cell>
          <cell r="AJ201">
            <v>0</v>
          </cell>
          <cell r="AK201">
            <v>0</v>
          </cell>
          <cell r="AL201">
            <v>0</v>
          </cell>
          <cell r="AM201">
            <v>0</v>
          </cell>
          <cell r="AN201">
            <v>32007000</v>
          </cell>
          <cell r="AP201">
            <v>0</v>
          </cell>
          <cell r="AQ201">
            <v>32007000</v>
          </cell>
          <cell r="AR201">
            <v>1</v>
          </cell>
          <cell r="AS201">
            <v>0</v>
          </cell>
          <cell r="AT201">
            <v>32007000</v>
          </cell>
          <cell r="AU201">
            <v>0</v>
          </cell>
          <cell r="AV201">
            <v>0</v>
          </cell>
          <cell r="AW201">
            <v>0</v>
          </cell>
          <cell r="AX201">
            <v>0</v>
          </cell>
          <cell r="AY201">
            <v>0</v>
          </cell>
          <cell r="AZ201">
            <v>0</v>
          </cell>
          <cell r="BA201">
            <v>0</v>
          </cell>
          <cell r="BB201">
            <v>0</v>
          </cell>
          <cell r="BC201" t="str">
            <v xml:space="preserve"> </v>
          </cell>
          <cell r="BD201" t="str">
            <v xml:space="preserve"> </v>
          </cell>
          <cell r="BE201">
            <v>0</v>
          </cell>
        </row>
        <row r="202">
          <cell r="A202" t="str">
            <v>Show</v>
          </cell>
          <cell r="B202" t="str">
            <v>Priv. Equity Partnerships</v>
          </cell>
          <cell r="C202" t="str">
            <v>Upstream</v>
          </cell>
          <cell r="D202" t="str">
            <v>Cleveland</v>
          </cell>
          <cell r="E202" t="str">
            <v>713-853-3154</v>
          </cell>
          <cell r="F202" t="str">
            <v>Esenjay ORRI</v>
          </cell>
          <cell r="G202" t="str">
            <v xml:space="preserve"> </v>
          </cell>
          <cell r="H202" t="str">
            <v>Energy</v>
          </cell>
          <cell r="I202" t="str">
            <v>Private</v>
          </cell>
          <cell r="J202" t="str">
            <v>Royalty Trust</v>
          </cell>
          <cell r="K202">
            <v>1</v>
          </cell>
          <cell r="L202">
            <v>1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V202">
            <v>0</v>
          </cell>
          <cell r="W202" t="str">
            <v>001:Enron-NA</v>
          </cell>
          <cell r="X202">
            <v>0</v>
          </cell>
          <cell r="Y202">
            <v>0</v>
          </cell>
          <cell r="Z202">
            <v>0</v>
          </cell>
          <cell r="AA202">
            <v>0</v>
          </cell>
          <cell r="AB202">
            <v>0</v>
          </cell>
          <cell r="AC202">
            <v>0</v>
          </cell>
          <cell r="AD202">
            <v>0</v>
          </cell>
          <cell r="AE202">
            <v>0</v>
          </cell>
          <cell r="AF202">
            <v>0</v>
          </cell>
          <cell r="AG202">
            <v>0</v>
          </cell>
          <cell r="AH202">
            <v>0</v>
          </cell>
          <cell r="AI202">
            <v>0</v>
          </cell>
          <cell r="AJ202">
            <v>0</v>
          </cell>
          <cell r="AK202">
            <v>12175</v>
          </cell>
          <cell r="AL202">
            <v>12175</v>
          </cell>
          <cell r="AM202">
            <v>0</v>
          </cell>
          <cell r="AN202">
            <v>0</v>
          </cell>
          <cell r="AP202">
            <v>0</v>
          </cell>
          <cell r="AQ202">
            <v>0</v>
          </cell>
          <cell r="AR202">
            <v>1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12175</v>
          </cell>
          <cell r="AX202">
            <v>12175</v>
          </cell>
          <cell r="AY202">
            <v>0</v>
          </cell>
          <cell r="AZ202">
            <v>0</v>
          </cell>
          <cell r="BA202">
            <v>12175</v>
          </cell>
          <cell r="BB202">
            <v>12175</v>
          </cell>
          <cell r="BC202" t="str">
            <v xml:space="preserve"> </v>
          </cell>
          <cell r="BD202" t="str">
            <v xml:space="preserve"> </v>
          </cell>
          <cell r="BE202">
            <v>0</v>
          </cell>
        </row>
        <row r="203">
          <cell r="A203" t="str">
            <v>Show</v>
          </cell>
          <cell r="B203" t="str">
            <v>Priv. Equity Partnerships</v>
          </cell>
          <cell r="C203" t="str">
            <v>Restructured Assets</v>
          </cell>
          <cell r="D203" t="str">
            <v>Hopley</v>
          </cell>
          <cell r="E203" t="str">
            <v>713-853-3964</v>
          </cell>
          <cell r="F203" t="str">
            <v>Eugene Offshore Holdings RA</v>
          </cell>
          <cell r="G203" t="str">
            <v xml:space="preserve"> </v>
          </cell>
          <cell r="H203" t="str">
            <v>Energy</v>
          </cell>
          <cell r="I203" t="str">
            <v>Private</v>
          </cell>
          <cell r="J203" t="str">
            <v>Partnership</v>
          </cell>
          <cell r="K203">
            <v>1</v>
          </cell>
          <cell r="L203">
            <v>1</v>
          </cell>
          <cell r="M203">
            <v>0</v>
          </cell>
          <cell r="N203">
            <v>0</v>
          </cell>
          <cell r="O203">
            <v>0</v>
          </cell>
          <cell r="P203">
            <v>2316532.6260000002</v>
          </cell>
          <cell r="Q203">
            <v>2316532.6260000002</v>
          </cell>
          <cell r="R203">
            <v>0</v>
          </cell>
          <cell r="V203">
            <v>2316532.6260000002</v>
          </cell>
          <cell r="W203" t="str">
            <v>001:Enron-NA</v>
          </cell>
          <cell r="X203">
            <v>0</v>
          </cell>
          <cell r="Y203">
            <v>0</v>
          </cell>
          <cell r="Z203">
            <v>0</v>
          </cell>
          <cell r="AA203">
            <v>0</v>
          </cell>
          <cell r="AB203">
            <v>0</v>
          </cell>
          <cell r="AC203">
            <v>0</v>
          </cell>
          <cell r="AD203">
            <v>2316532.6260000002</v>
          </cell>
          <cell r="AE203">
            <v>0</v>
          </cell>
          <cell r="AF203">
            <v>0</v>
          </cell>
          <cell r="AG203">
            <v>0</v>
          </cell>
          <cell r="AH203">
            <v>0</v>
          </cell>
          <cell r="AI203">
            <v>0</v>
          </cell>
          <cell r="AJ203">
            <v>0</v>
          </cell>
          <cell r="AK203">
            <v>0</v>
          </cell>
          <cell r="AL203">
            <v>0</v>
          </cell>
          <cell r="AM203">
            <v>0</v>
          </cell>
          <cell r="AN203">
            <v>2455374</v>
          </cell>
          <cell r="AP203">
            <v>0</v>
          </cell>
          <cell r="AQ203">
            <v>2455374</v>
          </cell>
          <cell r="AR203">
            <v>1</v>
          </cell>
          <cell r="AS203">
            <v>0</v>
          </cell>
          <cell r="AT203">
            <v>2316532.6260000002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  <cell r="AZ203">
            <v>0</v>
          </cell>
          <cell r="BA203">
            <v>0</v>
          </cell>
          <cell r="BB203">
            <v>0</v>
          </cell>
          <cell r="BC203" t="str">
            <v xml:space="preserve"> </v>
          </cell>
          <cell r="BD203" t="str">
            <v xml:space="preserve"> </v>
          </cell>
          <cell r="BE203">
            <v>0</v>
          </cell>
        </row>
        <row r="204">
          <cell r="A204" t="str">
            <v>Show</v>
          </cell>
          <cell r="B204" t="str">
            <v>Priv. Equity Partnerships</v>
          </cell>
          <cell r="C204" t="str">
            <v>Upstream</v>
          </cell>
          <cell r="D204" t="str">
            <v>Byargeon</v>
          </cell>
          <cell r="E204" t="str">
            <v>713-853-0650</v>
          </cell>
          <cell r="F204" t="str">
            <v>Geo. Pursuit (EBGB)</v>
          </cell>
          <cell r="G204" t="str">
            <v xml:space="preserve"> </v>
          </cell>
          <cell r="H204" t="str">
            <v>Energy</v>
          </cell>
          <cell r="I204" t="str">
            <v>Private</v>
          </cell>
          <cell r="J204" t="str">
            <v>Partnership</v>
          </cell>
          <cell r="K204">
            <v>1</v>
          </cell>
          <cell r="L204">
            <v>1</v>
          </cell>
          <cell r="M204">
            <v>0</v>
          </cell>
          <cell r="N204">
            <v>0</v>
          </cell>
          <cell r="O204">
            <v>0</v>
          </cell>
          <cell r="P204">
            <v>1348000</v>
          </cell>
          <cell r="Q204">
            <v>1348000</v>
          </cell>
          <cell r="R204">
            <v>0</v>
          </cell>
          <cell r="V204">
            <v>1348000</v>
          </cell>
          <cell r="W204" t="str">
            <v>001:Enron-NA</v>
          </cell>
          <cell r="X204">
            <v>0</v>
          </cell>
          <cell r="Y204">
            <v>0</v>
          </cell>
          <cell r="Z204">
            <v>0</v>
          </cell>
          <cell r="AA204">
            <v>0</v>
          </cell>
          <cell r="AB204">
            <v>0</v>
          </cell>
          <cell r="AC204">
            <v>0</v>
          </cell>
          <cell r="AD204">
            <v>1348000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K204">
            <v>0</v>
          </cell>
          <cell r="AL204">
            <v>0</v>
          </cell>
          <cell r="AM204">
            <v>0</v>
          </cell>
          <cell r="AN204">
            <v>1348000</v>
          </cell>
          <cell r="AP204">
            <v>0</v>
          </cell>
          <cell r="AQ204">
            <v>1348000</v>
          </cell>
          <cell r="AR204">
            <v>1</v>
          </cell>
          <cell r="AS204">
            <v>0</v>
          </cell>
          <cell r="AT204">
            <v>1348000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  <cell r="AZ204">
            <v>0</v>
          </cell>
          <cell r="BA204">
            <v>0</v>
          </cell>
          <cell r="BB204">
            <v>0</v>
          </cell>
          <cell r="BC204" t="str">
            <v xml:space="preserve"> </v>
          </cell>
          <cell r="BD204" t="str">
            <v xml:space="preserve"> </v>
          </cell>
          <cell r="BE204">
            <v>0</v>
          </cell>
        </row>
        <row r="205">
          <cell r="A205" t="str">
            <v>Show</v>
          </cell>
          <cell r="B205" t="str">
            <v>Priv. Equity Partnerships</v>
          </cell>
          <cell r="C205" t="str">
            <v>Upstream</v>
          </cell>
          <cell r="D205" t="str">
            <v>Dunn</v>
          </cell>
          <cell r="E205" t="str">
            <v>713-853-7752</v>
          </cell>
          <cell r="F205" t="str">
            <v>Forman Petroleum</v>
          </cell>
          <cell r="G205" t="str">
            <v xml:space="preserve"> </v>
          </cell>
          <cell r="H205" t="str">
            <v>Energy</v>
          </cell>
          <cell r="I205" t="str">
            <v>Private</v>
          </cell>
          <cell r="J205" t="str">
            <v>Partnership</v>
          </cell>
          <cell r="K205">
            <v>1</v>
          </cell>
          <cell r="L205">
            <v>1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V205">
            <v>0</v>
          </cell>
          <cell r="W205" t="str">
            <v>001:Enron-NA</v>
          </cell>
          <cell r="X205">
            <v>0</v>
          </cell>
          <cell r="Y205">
            <v>0</v>
          </cell>
          <cell r="Z205">
            <v>0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K205">
            <v>50908</v>
          </cell>
          <cell r="AL205">
            <v>50908</v>
          </cell>
          <cell r="AM205">
            <v>0</v>
          </cell>
          <cell r="AN205">
            <v>0</v>
          </cell>
          <cell r="AP205">
            <v>0</v>
          </cell>
          <cell r="AQ205">
            <v>0</v>
          </cell>
          <cell r="AR205">
            <v>1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50908</v>
          </cell>
          <cell r="AX205">
            <v>50908</v>
          </cell>
          <cell r="AY205">
            <v>0</v>
          </cell>
          <cell r="AZ205">
            <v>0</v>
          </cell>
          <cell r="BA205">
            <v>50908</v>
          </cell>
          <cell r="BB205">
            <v>50908</v>
          </cell>
          <cell r="BC205" t="str">
            <v xml:space="preserve"> </v>
          </cell>
          <cell r="BD205" t="str">
            <v xml:space="preserve"> </v>
          </cell>
          <cell r="BE205">
            <v>0</v>
          </cell>
        </row>
        <row r="206">
          <cell r="A206" t="str">
            <v>Show</v>
          </cell>
          <cell r="B206" t="str">
            <v>Priv. Equity Partnerships</v>
          </cell>
          <cell r="C206" t="str">
            <v>Restructured Assets</v>
          </cell>
          <cell r="D206" t="str">
            <v>Hopley</v>
          </cell>
          <cell r="E206" t="str">
            <v>713-853-3964</v>
          </cell>
          <cell r="F206" t="str">
            <v>Hughes Rawls RA</v>
          </cell>
          <cell r="G206" t="str">
            <v xml:space="preserve"> </v>
          </cell>
          <cell r="H206" t="str">
            <v>Energy</v>
          </cell>
          <cell r="I206" t="str">
            <v>Private</v>
          </cell>
          <cell r="J206" t="str">
            <v>Partnership</v>
          </cell>
          <cell r="K206">
            <v>1</v>
          </cell>
          <cell r="L206">
            <v>1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V206">
            <v>0</v>
          </cell>
          <cell r="W206" t="str">
            <v>001:Enron-NA</v>
          </cell>
          <cell r="X206">
            <v>0</v>
          </cell>
          <cell r="Y206">
            <v>0</v>
          </cell>
          <cell r="Z206">
            <v>0</v>
          </cell>
          <cell r="AA206">
            <v>0</v>
          </cell>
          <cell r="AB206">
            <v>0</v>
          </cell>
          <cell r="AC206">
            <v>0</v>
          </cell>
          <cell r="AD206">
            <v>0</v>
          </cell>
          <cell r="AE206">
            <v>0</v>
          </cell>
          <cell r="AF206">
            <v>0</v>
          </cell>
          <cell r="AG206">
            <v>0</v>
          </cell>
          <cell r="AH206">
            <v>0</v>
          </cell>
          <cell r="AI206">
            <v>0</v>
          </cell>
          <cell r="AJ206">
            <v>0</v>
          </cell>
          <cell r="AK206">
            <v>0</v>
          </cell>
          <cell r="AL206">
            <v>0</v>
          </cell>
          <cell r="AM206">
            <v>0</v>
          </cell>
          <cell r="AN206">
            <v>0</v>
          </cell>
          <cell r="AP206">
            <v>0</v>
          </cell>
          <cell r="AQ206">
            <v>0</v>
          </cell>
          <cell r="AR206">
            <v>1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>
            <v>0</v>
          </cell>
          <cell r="BA206">
            <v>0</v>
          </cell>
          <cell r="BB206">
            <v>0</v>
          </cell>
          <cell r="BC206" t="str">
            <v xml:space="preserve"> </v>
          </cell>
          <cell r="BD206" t="str">
            <v xml:space="preserve"> </v>
          </cell>
          <cell r="BE206">
            <v>0</v>
          </cell>
        </row>
        <row r="207">
          <cell r="A207" t="str">
            <v>Show</v>
          </cell>
          <cell r="B207" t="str">
            <v>Priv. Equity Partnerships</v>
          </cell>
          <cell r="C207" t="str">
            <v>Principal Investing</v>
          </cell>
          <cell r="D207" t="str">
            <v>Horn</v>
          </cell>
          <cell r="E207" t="str">
            <v>713-853-4250</v>
          </cell>
          <cell r="F207" t="str">
            <v>Intel 64 (Early Adopter Fund)</v>
          </cell>
          <cell r="G207" t="str">
            <v xml:space="preserve"> </v>
          </cell>
          <cell r="H207" t="str">
            <v>Venture Capital</v>
          </cell>
          <cell r="I207" t="str">
            <v>Private</v>
          </cell>
          <cell r="J207" t="str">
            <v>Partnership</v>
          </cell>
          <cell r="K207">
            <v>1</v>
          </cell>
          <cell r="L207">
            <v>1</v>
          </cell>
          <cell r="M207">
            <v>0</v>
          </cell>
          <cell r="N207">
            <v>0</v>
          </cell>
          <cell r="O207">
            <v>0</v>
          </cell>
          <cell r="P207">
            <v>1500000</v>
          </cell>
          <cell r="Q207">
            <v>1500000</v>
          </cell>
          <cell r="R207">
            <v>0</v>
          </cell>
          <cell r="V207">
            <v>1500000</v>
          </cell>
          <cell r="W207" t="str">
            <v>001:Enron-NA</v>
          </cell>
          <cell r="X207">
            <v>0</v>
          </cell>
          <cell r="Y207">
            <v>0</v>
          </cell>
          <cell r="Z207">
            <v>0</v>
          </cell>
          <cell r="AA207">
            <v>0</v>
          </cell>
          <cell r="AB207">
            <v>0</v>
          </cell>
          <cell r="AC207">
            <v>0</v>
          </cell>
          <cell r="AD207">
            <v>1500000</v>
          </cell>
          <cell r="AE207">
            <v>0</v>
          </cell>
          <cell r="AF207">
            <v>0</v>
          </cell>
          <cell r="AG207">
            <v>0</v>
          </cell>
          <cell r="AH207">
            <v>0</v>
          </cell>
          <cell r="AI207">
            <v>0</v>
          </cell>
          <cell r="AJ207">
            <v>0</v>
          </cell>
          <cell r="AK207">
            <v>0</v>
          </cell>
          <cell r="AL207">
            <v>0</v>
          </cell>
          <cell r="AM207">
            <v>0</v>
          </cell>
          <cell r="AN207">
            <v>1500000</v>
          </cell>
          <cell r="AP207">
            <v>0</v>
          </cell>
          <cell r="AQ207">
            <v>1500000</v>
          </cell>
          <cell r="AR207">
            <v>1</v>
          </cell>
          <cell r="AS207">
            <v>0</v>
          </cell>
          <cell r="AT207">
            <v>1500000</v>
          </cell>
          <cell r="AU207">
            <v>0</v>
          </cell>
          <cell r="AV207">
            <v>0</v>
          </cell>
          <cell r="AW207">
            <v>0</v>
          </cell>
          <cell r="AX207">
            <v>0</v>
          </cell>
          <cell r="AY207">
            <v>0</v>
          </cell>
          <cell r="AZ207">
            <v>0</v>
          </cell>
          <cell r="BA207">
            <v>0</v>
          </cell>
          <cell r="BB207">
            <v>0</v>
          </cell>
          <cell r="BC207" t="str">
            <v xml:space="preserve"> </v>
          </cell>
          <cell r="BD207" t="str">
            <v xml:space="preserve"> </v>
          </cell>
          <cell r="BE207">
            <v>0</v>
          </cell>
        </row>
        <row r="208">
          <cell r="A208" t="str">
            <v>Show</v>
          </cell>
          <cell r="B208" t="str">
            <v>Priv. Equity Partnerships</v>
          </cell>
          <cell r="C208" t="str">
            <v>Upstream</v>
          </cell>
          <cell r="D208" t="str">
            <v>Dunn</v>
          </cell>
          <cell r="E208" t="str">
            <v>713-853-7752</v>
          </cell>
          <cell r="F208" t="str">
            <v>Juniper</v>
          </cell>
          <cell r="G208" t="str">
            <v xml:space="preserve"> </v>
          </cell>
          <cell r="H208" t="str">
            <v>Energy</v>
          </cell>
          <cell r="I208" t="str">
            <v>Private</v>
          </cell>
          <cell r="J208" t="str">
            <v>Partnership</v>
          </cell>
          <cell r="K208">
            <v>1</v>
          </cell>
          <cell r="L208">
            <v>1</v>
          </cell>
          <cell r="M208">
            <v>0</v>
          </cell>
          <cell r="N208">
            <v>0</v>
          </cell>
          <cell r="O208">
            <v>0</v>
          </cell>
          <cell r="P208">
            <v>14465145</v>
          </cell>
          <cell r="Q208">
            <v>14465145</v>
          </cell>
          <cell r="R208">
            <v>0</v>
          </cell>
          <cell r="V208">
            <v>14465145</v>
          </cell>
          <cell r="W208" t="str">
            <v>001:Enron-NA</v>
          </cell>
          <cell r="X208">
            <v>0</v>
          </cell>
          <cell r="Y208">
            <v>0</v>
          </cell>
          <cell r="Z208">
            <v>0</v>
          </cell>
          <cell r="AA208">
            <v>0</v>
          </cell>
          <cell r="AB208">
            <v>0</v>
          </cell>
          <cell r="AC208">
            <v>0</v>
          </cell>
          <cell r="AD208">
            <v>14465145</v>
          </cell>
          <cell r="AE208">
            <v>0</v>
          </cell>
          <cell r="AF208">
            <v>0</v>
          </cell>
          <cell r="AG208">
            <v>0</v>
          </cell>
          <cell r="AH208">
            <v>0</v>
          </cell>
          <cell r="AI208">
            <v>0</v>
          </cell>
          <cell r="AJ208">
            <v>0</v>
          </cell>
          <cell r="AK208">
            <v>0</v>
          </cell>
          <cell r="AL208">
            <v>0</v>
          </cell>
          <cell r="AM208">
            <v>0</v>
          </cell>
          <cell r="AN208">
            <v>13665598</v>
          </cell>
          <cell r="AP208">
            <v>0</v>
          </cell>
          <cell r="AQ208">
            <v>13665598</v>
          </cell>
          <cell r="AR208">
            <v>1</v>
          </cell>
          <cell r="AS208">
            <v>0</v>
          </cell>
          <cell r="AT208">
            <v>14465145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  <cell r="AZ208">
            <v>0</v>
          </cell>
          <cell r="BA208">
            <v>0</v>
          </cell>
          <cell r="BB208">
            <v>0</v>
          </cell>
          <cell r="BC208" t="str">
            <v xml:space="preserve"> </v>
          </cell>
          <cell r="BD208" t="str">
            <v xml:space="preserve"> </v>
          </cell>
          <cell r="BE208">
            <v>0</v>
          </cell>
        </row>
        <row r="209">
          <cell r="A209" t="str">
            <v>Show</v>
          </cell>
          <cell r="B209" t="str">
            <v>US Private</v>
          </cell>
          <cell r="C209" t="str">
            <v>Coal</v>
          </cell>
          <cell r="D209" t="str">
            <v>Beyer</v>
          </cell>
          <cell r="E209" t="str">
            <v>713-853-9825</v>
          </cell>
          <cell r="F209" t="str">
            <v>Jupiter</v>
          </cell>
          <cell r="G209" t="str">
            <v xml:space="preserve"> </v>
          </cell>
          <cell r="H209" t="str">
            <v>Coal</v>
          </cell>
          <cell r="I209" t="str">
            <v>Private</v>
          </cell>
          <cell r="J209" t="str">
            <v>Partnership</v>
          </cell>
          <cell r="K209">
            <v>1</v>
          </cell>
          <cell r="L209">
            <v>1</v>
          </cell>
          <cell r="M209">
            <v>0</v>
          </cell>
          <cell r="N209">
            <v>0</v>
          </cell>
          <cell r="O209">
            <v>0</v>
          </cell>
          <cell r="P209">
            <v>3451875</v>
          </cell>
          <cell r="Q209">
            <v>3451875</v>
          </cell>
          <cell r="R209">
            <v>0</v>
          </cell>
          <cell r="V209">
            <v>3451875</v>
          </cell>
          <cell r="W209" t="str">
            <v>001:Enron-NA</v>
          </cell>
          <cell r="X209">
            <v>0</v>
          </cell>
          <cell r="Y209">
            <v>0</v>
          </cell>
          <cell r="Z209">
            <v>0</v>
          </cell>
          <cell r="AA209">
            <v>0</v>
          </cell>
          <cell r="AB209">
            <v>0</v>
          </cell>
          <cell r="AC209">
            <v>0</v>
          </cell>
          <cell r="AD209">
            <v>3451875</v>
          </cell>
          <cell r="AE209">
            <v>0</v>
          </cell>
          <cell r="AF209">
            <v>0</v>
          </cell>
          <cell r="AG209">
            <v>0</v>
          </cell>
          <cell r="AH209">
            <v>0</v>
          </cell>
          <cell r="AI209">
            <v>0</v>
          </cell>
          <cell r="AJ209">
            <v>0</v>
          </cell>
          <cell r="AK209">
            <v>0</v>
          </cell>
          <cell r="AL209">
            <v>0</v>
          </cell>
          <cell r="AM209">
            <v>-2798125</v>
          </cell>
          <cell r="AN209">
            <v>-2798125</v>
          </cell>
          <cell r="AP209">
            <v>0</v>
          </cell>
          <cell r="AQ209">
            <v>-2798125</v>
          </cell>
          <cell r="AR209">
            <v>1</v>
          </cell>
          <cell r="AS209">
            <v>0</v>
          </cell>
          <cell r="AT209">
            <v>3451875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  <cell r="AZ209">
            <v>0</v>
          </cell>
          <cell r="BA209">
            <v>0</v>
          </cell>
          <cell r="BB209">
            <v>0</v>
          </cell>
          <cell r="BC209" t="str">
            <v xml:space="preserve"> </v>
          </cell>
          <cell r="BD209" t="str">
            <v xml:space="preserve"> </v>
          </cell>
          <cell r="BE209">
            <v>0</v>
          </cell>
        </row>
        <row r="210">
          <cell r="A210" t="str">
            <v>Show</v>
          </cell>
          <cell r="B210" t="str">
            <v>Priv. Equity Partnerships</v>
          </cell>
          <cell r="C210" t="str">
            <v>Investment Management</v>
          </cell>
          <cell r="D210" t="str">
            <v>Hopley</v>
          </cell>
          <cell r="E210" t="str">
            <v>713-853-3964</v>
          </cell>
          <cell r="F210" t="str">
            <v>Kafus Recon IPC 1 Callable</v>
          </cell>
          <cell r="G210" t="str">
            <v xml:space="preserve"> </v>
          </cell>
          <cell r="H210" t="str">
            <v>Paper</v>
          </cell>
          <cell r="I210" t="str">
            <v>Private</v>
          </cell>
          <cell r="J210" t="str">
            <v>Partnership</v>
          </cell>
          <cell r="K210">
            <v>1</v>
          </cell>
          <cell r="L210">
            <v>1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V210">
            <v>0</v>
          </cell>
          <cell r="W210" t="str">
            <v>001:Enron-NA</v>
          </cell>
          <cell r="X210">
            <v>0</v>
          </cell>
          <cell r="Y210">
            <v>0</v>
          </cell>
          <cell r="Z210">
            <v>0</v>
          </cell>
          <cell r="AA210">
            <v>0</v>
          </cell>
          <cell r="AB210">
            <v>0</v>
          </cell>
          <cell r="AC210">
            <v>0</v>
          </cell>
          <cell r="AD210">
            <v>0</v>
          </cell>
          <cell r="AE210">
            <v>0</v>
          </cell>
          <cell r="AF210">
            <v>0</v>
          </cell>
          <cell r="AG210">
            <v>0</v>
          </cell>
          <cell r="AH210">
            <v>0</v>
          </cell>
          <cell r="AI210">
            <v>-1140000</v>
          </cell>
          <cell r="AJ210">
            <v>0</v>
          </cell>
          <cell r="AK210">
            <v>0</v>
          </cell>
          <cell r="AL210">
            <v>-1140000</v>
          </cell>
          <cell r="AM210">
            <v>0</v>
          </cell>
          <cell r="AN210">
            <v>1140000</v>
          </cell>
          <cell r="AP210">
            <v>0</v>
          </cell>
          <cell r="AQ210">
            <v>0</v>
          </cell>
          <cell r="AR210">
            <v>1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-1140000</v>
          </cell>
          <cell r="AZ210">
            <v>0</v>
          </cell>
          <cell r="BA210">
            <v>0</v>
          </cell>
          <cell r="BB210">
            <v>-1140000</v>
          </cell>
          <cell r="BC210" t="str">
            <v xml:space="preserve"> </v>
          </cell>
          <cell r="BD210" t="str">
            <v xml:space="preserve"> </v>
          </cell>
          <cell r="BE210">
            <v>0</v>
          </cell>
        </row>
        <row r="211">
          <cell r="A211" t="str">
            <v>Show</v>
          </cell>
          <cell r="B211" t="str">
            <v>Priv. Equity Partnerships</v>
          </cell>
          <cell r="C211" t="str">
            <v>Investment Management</v>
          </cell>
          <cell r="D211" t="str">
            <v>Hopley</v>
          </cell>
          <cell r="E211" t="str">
            <v>713-853-3964</v>
          </cell>
          <cell r="F211" t="str">
            <v>Kafus Recon IPC 2 Convertible</v>
          </cell>
          <cell r="G211" t="str">
            <v xml:space="preserve"> </v>
          </cell>
          <cell r="H211" t="str">
            <v>Paper</v>
          </cell>
          <cell r="I211" t="str">
            <v>Private</v>
          </cell>
          <cell r="J211" t="str">
            <v>Partnership</v>
          </cell>
          <cell r="K211">
            <v>1</v>
          </cell>
          <cell r="L211">
            <v>1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V211">
            <v>0</v>
          </cell>
          <cell r="W211" t="str">
            <v>001:Enron-NA</v>
          </cell>
          <cell r="X211">
            <v>0</v>
          </cell>
          <cell r="Y211">
            <v>0</v>
          </cell>
          <cell r="Z211">
            <v>0</v>
          </cell>
          <cell r="AA211">
            <v>0</v>
          </cell>
          <cell r="AB211">
            <v>0</v>
          </cell>
          <cell r="AC211">
            <v>0</v>
          </cell>
          <cell r="AD211">
            <v>0</v>
          </cell>
          <cell r="AE211">
            <v>0</v>
          </cell>
          <cell r="AF211">
            <v>0</v>
          </cell>
          <cell r="AG211">
            <v>0</v>
          </cell>
          <cell r="AH211">
            <v>0</v>
          </cell>
          <cell r="AI211">
            <v>-672500</v>
          </cell>
          <cell r="AJ211">
            <v>0</v>
          </cell>
          <cell r="AK211">
            <v>0</v>
          </cell>
          <cell r="AL211">
            <v>-672500</v>
          </cell>
          <cell r="AM211">
            <v>0</v>
          </cell>
          <cell r="AN211">
            <v>672500</v>
          </cell>
          <cell r="AP211">
            <v>0</v>
          </cell>
          <cell r="AQ211">
            <v>0</v>
          </cell>
          <cell r="AR211">
            <v>1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-672500</v>
          </cell>
          <cell r="AZ211">
            <v>0</v>
          </cell>
          <cell r="BA211">
            <v>0</v>
          </cell>
          <cell r="BB211">
            <v>-672500</v>
          </cell>
          <cell r="BC211" t="str">
            <v xml:space="preserve"> </v>
          </cell>
          <cell r="BD211" t="str">
            <v xml:space="preserve"> </v>
          </cell>
          <cell r="BE211">
            <v>0</v>
          </cell>
        </row>
        <row r="212">
          <cell r="A212" t="str">
            <v>Show</v>
          </cell>
          <cell r="B212" t="str">
            <v>Priv. Equity Partnerships</v>
          </cell>
          <cell r="C212" t="str">
            <v>Investment Management</v>
          </cell>
          <cell r="D212" t="str">
            <v>Hopley</v>
          </cell>
          <cell r="E212" t="str">
            <v>713-853-3964</v>
          </cell>
          <cell r="F212" t="str">
            <v>Kafus Recon IPC 3 Option Value</v>
          </cell>
          <cell r="G212" t="str">
            <v xml:space="preserve"> </v>
          </cell>
          <cell r="H212" t="str">
            <v>Paper</v>
          </cell>
          <cell r="I212" t="str">
            <v>Private</v>
          </cell>
          <cell r="J212" t="str">
            <v>Partnership</v>
          </cell>
          <cell r="K212">
            <v>1</v>
          </cell>
          <cell r="L212">
            <v>1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V212">
            <v>0</v>
          </cell>
          <cell r="W212" t="str">
            <v>001:Enron-NA</v>
          </cell>
          <cell r="X212">
            <v>0</v>
          </cell>
          <cell r="Y212">
            <v>0</v>
          </cell>
          <cell r="Z212">
            <v>0</v>
          </cell>
          <cell r="AA212">
            <v>0</v>
          </cell>
          <cell r="AB212">
            <v>0</v>
          </cell>
          <cell r="AC212">
            <v>0</v>
          </cell>
          <cell r="AD212">
            <v>0</v>
          </cell>
          <cell r="AE212">
            <v>0</v>
          </cell>
          <cell r="AF212">
            <v>0</v>
          </cell>
          <cell r="AG212">
            <v>0</v>
          </cell>
          <cell r="AH212">
            <v>0</v>
          </cell>
          <cell r="AI212">
            <v>0</v>
          </cell>
          <cell r="AJ212">
            <v>0</v>
          </cell>
          <cell r="AK212">
            <v>0</v>
          </cell>
          <cell r="AL212">
            <v>0</v>
          </cell>
          <cell r="AM212">
            <v>0</v>
          </cell>
          <cell r="AN212">
            <v>2787000</v>
          </cell>
          <cell r="AP212">
            <v>0</v>
          </cell>
          <cell r="AQ212">
            <v>2787000</v>
          </cell>
          <cell r="AR212">
            <v>1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 t="str">
            <v xml:space="preserve"> </v>
          </cell>
          <cell r="BD212" t="str">
            <v xml:space="preserve"> </v>
          </cell>
          <cell r="BE212">
            <v>0</v>
          </cell>
        </row>
        <row r="213">
          <cell r="A213" t="str">
            <v>Show</v>
          </cell>
          <cell r="B213" t="str">
            <v>Priv. Equity Partnerships</v>
          </cell>
          <cell r="C213" t="str">
            <v>Upstream</v>
          </cell>
          <cell r="D213" t="str">
            <v>Byargeon</v>
          </cell>
          <cell r="E213" t="str">
            <v>713-853-0650</v>
          </cell>
          <cell r="F213" t="str">
            <v>Keathley Canyon</v>
          </cell>
          <cell r="G213" t="str">
            <v xml:space="preserve"> </v>
          </cell>
          <cell r="H213" t="str">
            <v>Energy</v>
          </cell>
          <cell r="I213" t="str">
            <v>Private</v>
          </cell>
          <cell r="J213" t="str">
            <v>Partnership</v>
          </cell>
          <cell r="K213">
            <v>1</v>
          </cell>
          <cell r="L213">
            <v>1</v>
          </cell>
          <cell r="M213">
            <v>0</v>
          </cell>
          <cell r="N213">
            <v>0</v>
          </cell>
          <cell r="O213">
            <v>0</v>
          </cell>
          <cell r="P213">
            <v>4735800</v>
          </cell>
          <cell r="Q213">
            <v>4735800</v>
          </cell>
          <cell r="R213">
            <v>0</v>
          </cell>
          <cell r="V213">
            <v>4735800</v>
          </cell>
          <cell r="W213" t="str">
            <v>001:Enron-NA</v>
          </cell>
          <cell r="X213">
            <v>0</v>
          </cell>
          <cell r="Y213">
            <v>0</v>
          </cell>
          <cell r="Z213">
            <v>0</v>
          </cell>
          <cell r="AA213">
            <v>0</v>
          </cell>
          <cell r="AB213">
            <v>0</v>
          </cell>
          <cell r="AC213">
            <v>0</v>
          </cell>
          <cell r="AD213">
            <v>4735800</v>
          </cell>
          <cell r="AE213">
            <v>0</v>
          </cell>
          <cell r="AF213">
            <v>0</v>
          </cell>
          <cell r="AG213">
            <v>0</v>
          </cell>
          <cell r="AH213">
            <v>0</v>
          </cell>
          <cell r="AI213">
            <v>0</v>
          </cell>
          <cell r="AJ213">
            <v>0</v>
          </cell>
          <cell r="AK213">
            <v>0</v>
          </cell>
          <cell r="AL213">
            <v>0</v>
          </cell>
          <cell r="AM213">
            <v>0</v>
          </cell>
          <cell r="AN213">
            <v>5343300</v>
          </cell>
          <cell r="AP213">
            <v>0</v>
          </cell>
          <cell r="AQ213">
            <v>5343300</v>
          </cell>
          <cell r="AR213">
            <v>1</v>
          </cell>
          <cell r="AS213">
            <v>0</v>
          </cell>
          <cell r="AT213">
            <v>4735800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 t="str">
            <v xml:space="preserve"> </v>
          </cell>
          <cell r="BD213" t="str">
            <v xml:space="preserve"> </v>
          </cell>
          <cell r="BE213">
            <v>0</v>
          </cell>
        </row>
        <row r="214">
          <cell r="A214" t="str">
            <v>Show</v>
          </cell>
          <cell r="B214" t="str">
            <v>Priv. Equity Partnerships</v>
          </cell>
          <cell r="C214" t="str">
            <v>Upstream</v>
          </cell>
          <cell r="D214" t="str">
            <v>Neyman</v>
          </cell>
          <cell r="E214" t="str">
            <v>713-853-6940</v>
          </cell>
          <cell r="F214" t="str">
            <v>Lewis Energy Group</v>
          </cell>
          <cell r="G214" t="str">
            <v xml:space="preserve"> </v>
          </cell>
          <cell r="H214" t="str">
            <v>Energy</v>
          </cell>
          <cell r="I214" t="str">
            <v>Private</v>
          </cell>
          <cell r="J214" t="str">
            <v>Partnership</v>
          </cell>
          <cell r="K214">
            <v>1</v>
          </cell>
          <cell r="L214">
            <v>1</v>
          </cell>
          <cell r="M214">
            <v>0</v>
          </cell>
          <cell r="N214">
            <v>0</v>
          </cell>
          <cell r="O214">
            <v>0</v>
          </cell>
          <cell r="P214">
            <v>8307000</v>
          </cell>
          <cell r="Q214">
            <v>8307000</v>
          </cell>
          <cell r="R214">
            <v>0</v>
          </cell>
          <cell r="V214">
            <v>8307000</v>
          </cell>
          <cell r="W214" t="str">
            <v>001:Enron-NA</v>
          </cell>
          <cell r="X214">
            <v>0</v>
          </cell>
          <cell r="Y214">
            <v>0</v>
          </cell>
          <cell r="Z214">
            <v>0</v>
          </cell>
          <cell r="AA214">
            <v>0</v>
          </cell>
          <cell r="AB214">
            <v>0</v>
          </cell>
          <cell r="AC214">
            <v>0</v>
          </cell>
          <cell r="AD214">
            <v>8307000</v>
          </cell>
          <cell r="AE214">
            <v>0</v>
          </cell>
          <cell r="AF214">
            <v>0</v>
          </cell>
          <cell r="AG214">
            <v>0</v>
          </cell>
          <cell r="AH214">
            <v>0</v>
          </cell>
          <cell r="AI214">
            <v>0</v>
          </cell>
          <cell r="AJ214">
            <v>0</v>
          </cell>
          <cell r="AK214">
            <v>0</v>
          </cell>
          <cell r="AL214">
            <v>0</v>
          </cell>
          <cell r="AM214">
            <v>0</v>
          </cell>
          <cell r="AN214">
            <v>8307000</v>
          </cell>
          <cell r="AP214">
            <v>0</v>
          </cell>
          <cell r="AQ214">
            <v>8307000</v>
          </cell>
          <cell r="AR214">
            <v>1</v>
          </cell>
          <cell r="AS214">
            <v>0</v>
          </cell>
          <cell r="AT214">
            <v>8307000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 t="str">
            <v xml:space="preserve"> </v>
          </cell>
          <cell r="BD214" t="str">
            <v xml:space="preserve"> </v>
          </cell>
          <cell r="BE214">
            <v>0</v>
          </cell>
        </row>
        <row r="215">
          <cell r="A215" t="str">
            <v>Show</v>
          </cell>
          <cell r="B215" t="str">
            <v>Priv. Equity Partnerships</v>
          </cell>
          <cell r="C215" t="str">
            <v>Upstream</v>
          </cell>
          <cell r="D215" t="str">
            <v>Neyman</v>
          </cell>
          <cell r="E215" t="str">
            <v>713-853-6940</v>
          </cell>
          <cell r="F215" t="str">
            <v>Linder Oil</v>
          </cell>
          <cell r="G215" t="str">
            <v xml:space="preserve"> </v>
          </cell>
          <cell r="H215" t="str">
            <v>Energy</v>
          </cell>
          <cell r="I215" t="str">
            <v>Private</v>
          </cell>
          <cell r="J215" t="str">
            <v>Partnership</v>
          </cell>
          <cell r="K215">
            <v>1</v>
          </cell>
          <cell r="L215">
            <v>1</v>
          </cell>
          <cell r="M215">
            <v>0</v>
          </cell>
          <cell r="N215">
            <v>0</v>
          </cell>
          <cell r="O215">
            <v>0</v>
          </cell>
          <cell r="P215">
            <v>16018085.505000001</v>
          </cell>
          <cell r="Q215">
            <v>16018085.505000001</v>
          </cell>
          <cell r="R215">
            <v>0</v>
          </cell>
          <cell r="V215">
            <v>16018085.505000001</v>
          </cell>
          <cell r="W215" t="str">
            <v>001:Enron-NA</v>
          </cell>
          <cell r="X215">
            <v>0</v>
          </cell>
          <cell r="Y215">
            <v>0</v>
          </cell>
          <cell r="Z215">
            <v>0</v>
          </cell>
          <cell r="AA215">
            <v>0</v>
          </cell>
          <cell r="AB215">
            <v>0</v>
          </cell>
          <cell r="AC215">
            <v>0</v>
          </cell>
          <cell r="AD215">
            <v>16018085.505000001</v>
          </cell>
          <cell r="AE215">
            <v>0</v>
          </cell>
          <cell r="AF215">
            <v>0</v>
          </cell>
          <cell r="AG215">
            <v>0</v>
          </cell>
          <cell r="AH215">
            <v>0</v>
          </cell>
          <cell r="AI215">
            <v>0</v>
          </cell>
          <cell r="AJ215">
            <v>0</v>
          </cell>
          <cell r="AK215">
            <v>0</v>
          </cell>
          <cell r="AL215">
            <v>0</v>
          </cell>
          <cell r="AM215">
            <v>0</v>
          </cell>
          <cell r="AN215">
            <v>16461005</v>
          </cell>
          <cell r="AP215">
            <v>0</v>
          </cell>
          <cell r="AQ215">
            <v>16461005</v>
          </cell>
          <cell r="AR215">
            <v>1</v>
          </cell>
          <cell r="AS215">
            <v>0</v>
          </cell>
          <cell r="AT215">
            <v>16018085.505000001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 t="str">
            <v xml:space="preserve"> </v>
          </cell>
          <cell r="BD215" t="str">
            <v xml:space="preserve"> </v>
          </cell>
          <cell r="BE215">
            <v>0</v>
          </cell>
        </row>
        <row r="216">
          <cell r="A216" t="str">
            <v>Show</v>
          </cell>
          <cell r="B216" t="str">
            <v>Priv. Equity Partnerships</v>
          </cell>
          <cell r="C216" t="str">
            <v>Restructured Assets</v>
          </cell>
          <cell r="D216" t="str">
            <v>Hopley</v>
          </cell>
          <cell r="E216" t="str">
            <v>713-853-3964</v>
          </cell>
          <cell r="F216" t="str">
            <v>Magellan LLC RA</v>
          </cell>
          <cell r="G216" t="str">
            <v xml:space="preserve"> </v>
          </cell>
          <cell r="H216" t="str">
            <v>Energy</v>
          </cell>
          <cell r="I216" t="str">
            <v>Private</v>
          </cell>
          <cell r="J216" t="str">
            <v>Partnership</v>
          </cell>
          <cell r="K216">
            <v>1</v>
          </cell>
          <cell r="L216">
            <v>1</v>
          </cell>
          <cell r="M216">
            <v>0</v>
          </cell>
          <cell r="N216">
            <v>0</v>
          </cell>
          <cell r="O216">
            <v>0</v>
          </cell>
          <cell r="P216">
            <v>83400</v>
          </cell>
          <cell r="Q216">
            <v>83400</v>
          </cell>
          <cell r="R216">
            <v>0</v>
          </cell>
          <cell r="V216">
            <v>83400</v>
          </cell>
          <cell r="W216" t="str">
            <v>001:Enron-NA</v>
          </cell>
          <cell r="X216">
            <v>0</v>
          </cell>
          <cell r="Y216">
            <v>0</v>
          </cell>
          <cell r="Z216">
            <v>0</v>
          </cell>
          <cell r="AA216">
            <v>0</v>
          </cell>
          <cell r="AB216">
            <v>0</v>
          </cell>
          <cell r="AC216">
            <v>0</v>
          </cell>
          <cell r="AD216">
            <v>83400</v>
          </cell>
          <cell r="AE216">
            <v>0</v>
          </cell>
          <cell r="AF216">
            <v>0</v>
          </cell>
          <cell r="AG216">
            <v>0</v>
          </cell>
          <cell r="AH216">
            <v>0</v>
          </cell>
          <cell r="AI216">
            <v>0</v>
          </cell>
          <cell r="AJ216">
            <v>0</v>
          </cell>
          <cell r="AK216">
            <v>0</v>
          </cell>
          <cell r="AL216">
            <v>0</v>
          </cell>
          <cell r="AM216">
            <v>0</v>
          </cell>
          <cell r="AN216">
            <v>83400</v>
          </cell>
          <cell r="AP216">
            <v>0</v>
          </cell>
          <cell r="AQ216">
            <v>83400</v>
          </cell>
          <cell r="AR216">
            <v>1</v>
          </cell>
          <cell r="AS216">
            <v>0</v>
          </cell>
          <cell r="AT216">
            <v>83400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 t="str">
            <v xml:space="preserve"> </v>
          </cell>
          <cell r="BD216" t="str">
            <v xml:space="preserve"> </v>
          </cell>
          <cell r="BE216">
            <v>0</v>
          </cell>
        </row>
        <row r="217">
          <cell r="A217" t="str">
            <v>Show</v>
          </cell>
          <cell r="B217" t="str">
            <v>Priv. Equity Partnerships</v>
          </cell>
          <cell r="C217" t="str">
            <v>Upstream</v>
          </cell>
          <cell r="D217" t="str">
            <v>Neyman</v>
          </cell>
          <cell r="E217" t="str">
            <v>713-853-6940</v>
          </cell>
          <cell r="F217" t="str">
            <v>Meridian II</v>
          </cell>
          <cell r="G217" t="str">
            <v xml:space="preserve"> </v>
          </cell>
          <cell r="H217" t="str">
            <v>Energy</v>
          </cell>
          <cell r="I217" t="str">
            <v>Private</v>
          </cell>
          <cell r="J217" t="str">
            <v>Partnership</v>
          </cell>
          <cell r="K217">
            <v>1</v>
          </cell>
          <cell r="L217">
            <v>1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V217">
            <v>0</v>
          </cell>
          <cell r="W217" t="str">
            <v>001:Enron-NA</v>
          </cell>
          <cell r="X217">
            <v>0</v>
          </cell>
          <cell r="Y217">
            <v>0</v>
          </cell>
          <cell r="Z217">
            <v>0</v>
          </cell>
          <cell r="AA217">
            <v>0</v>
          </cell>
          <cell r="AB217">
            <v>0</v>
          </cell>
          <cell r="AC217">
            <v>0</v>
          </cell>
          <cell r="AD217">
            <v>0</v>
          </cell>
          <cell r="AE217">
            <v>0</v>
          </cell>
          <cell r="AF217">
            <v>0</v>
          </cell>
          <cell r="AG217">
            <v>0</v>
          </cell>
          <cell r="AH217">
            <v>0</v>
          </cell>
          <cell r="AI217">
            <v>0</v>
          </cell>
          <cell r="AJ217">
            <v>0</v>
          </cell>
          <cell r="AK217">
            <v>0</v>
          </cell>
          <cell r="AL217">
            <v>0</v>
          </cell>
          <cell r="AM217">
            <v>0</v>
          </cell>
          <cell r="AN217">
            <v>0</v>
          </cell>
          <cell r="AP217">
            <v>0</v>
          </cell>
          <cell r="AQ217">
            <v>0</v>
          </cell>
          <cell r="AR217">
            <v>1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 t="str">
            <v xml:space="preserve"> </v>
          </cell>
          <cell r="BD217" t="str">
            <v xml:space="preserve"> </v>
          </cell>
          <cell r="BE217">
            <v>0</v>
          </cell>
        </row>
        <row r="218">
          <cell r="A218" t="str">
            <v>Show</v>
          </cell>
          <cell r="B218" t="str">
            <v>Priv. Equity Partnerships</v>
          </cell>
          <cell r="C218" t="str">
            <v>Paper</v>
          </cell>
          <cell r="D218" t="str">
            <v>Ondarza</v>
          </cell>
          <cell r="E218" t="str">
            <v>713-853-6058</v>
          </cell>
          <cell r="F218" t="str">
            <v>Oconto Falls Common</v>
          </cell>
          <cell r="G218" t="str">
            <v xml:space="preserve"> </v>
          </cell>
          <cell r="H218" t="str">
            <v>Paper</v>
          </cell>
          <cell r="I218" t="str">
            <v>Private</v>
          </cell>
          <cell r="J218" t="str">
            <v>Partnership</v>
          </cell>
          <cell r="K218">
            <v>1</v>
          </cell>
          <cell r="L218">
            <v>1</v>
          </cell>
          <cell r="M218">
            <v>0</v>
          </cell>
          <cell r="N218">
            <v>0</v>
          </cell>
          <cell r="O218">
            <v>0</v>
          </cell>
          <cell r="P218">
            <v>5488000</v>
          </cell>
          <cell r="Q218">
            <v>5488000</v>
          </cell>
          <cell r="R218">
            <v>0</v>
          </cell>
          <cell r="V218">
            <v>5488000</v>
          </cell>
          <cell r="W218" t="str">
            <v>001:Enron-NA</v>
          </cell>
          <cell r="X218">
            <v>0</v>
          </cell>
          <cell r="Y218">
            <v>0</v>
          </cell>
          <cell r="Z218">
            <v>0</v>
          </cell>
          <cell r="AA218">
            <v>0</v>
          </cell>
          <cell r="AB218">
            <v>0</v>
          </cell>
          <cell r="AC218">
            <v>0</v>
          </cell>
          <cell r="AD218">
            <v>5488000</v>
          </cell>
          <cell r="AE218">
            <v>0</v>
          </cell>
          <cell r="AF218">
            <v>0</v>
          </cell>
          <cell r="AG218">
            <v>0</v>
          </cell>
          <cell r="AH218">
            <v>0</v>
          </cell>
          <cell r="AI218">
            <v>0</v>
          </cell>
          <cell r="AJ218">
            <v>0</v>
          </cell>
          <cell r="AK218">
            <v>0</v>
          </cell>
          <cell r="AL218">
            <v>0</v>
          </cell>
          <cell r="AM218">
            <v>0</v>
          </cell>
          <cell r="AN218">
            <v>5488000</v>
          </cell>
          <cell r="AP218">
            <v>0</v>
          </cell>
          <cell r="AQ218">
            <v>5488000</v>
          </cell>
          <cell r="AR218">
            <v>1</v>
          </cell>
          <cell r="AS218">
            <v>0</v>
          </cell>
          <cell r="AT218">
            <v>5488000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 t="str">
            <v xml:space="preserve"> </v>
          </cell>
          <cell r="BD218" t="str">
            <v xml:space="preserve"> </v>
          </cell>
          <cell r="BE218">
            <v>0</v>
          </cell>
        </row>
        <row r="219">
          <cell r="A219" t="str">
            <v>Show</v>
          </cell>
          <cell r="B219" t="str">
            <v>Priv. Equity Partnerships</v>
          </cell>
          <cell r="C219" t="str">
            <v>Paper</v>
          </cell>
          <cell r="D219" t="str">
            <v>Ondarza</v>
          </cell>
          <cell r="E219" t="str">
            <v>713-853-6058</v>
          </cell>
          <cell r="F219" t="str">
            <v>Oconto Falls IPC</v>
          </cell>
          <cell r="G219" t="str">
            <v xml:space="preserve"> </v>
          </cell>
          <cell r="H219" t="str">
            <v>Paper</v>
          </cell>
          <cell r="I219" t="str">
            <v>Private</v>
          </cell>
          <cell r="J219" t="str">
            <v>Partnership</v>
          </cell>
          <cell r="K219">
            <v>1</v>
          </cell>
          <cell r="L219">
            <v>1</v>
          </cell>
          <cell r="M219">
            <v>0</v>
          </cell>
          <cell r="N219">
            <v>0</v>
          </cell>
          <cell r="O219">
            <v>0</v>
          </cell>
          <cell r="P219">
            <v>5386000</v>
          </cell>
          <cell r="Q219">
            <v>5386000</v>
          </cell>
          <cell r="R219">
            <v>0</v>
          </cell>
          <cell r="V219">
            <v>5386000</v>
          </cell>
          <cell r="W219" t="str">
            <v>001:Enron-NA</v>
          </cell>
          <cell r="X219">
            <v>0</v>
          </cell>
          <cell r="Y219">
            <v>0</v>
          </cell>
          <cell r="Z219">
            <v>0</v>
          </cell>
          <cell r="AA219">
            <v>0</v>
          </cell>
          <cell r="AB219">
            <v>0</v>
          </cell>
          <cell r="AC219">
            <v>0</v>
          </cell>
          <cell r="AD219">
            <v>5386000</v>
          </cell>
          <cell r="AE219">
            <v>0</v>
          </cell>
          <cell r="AF219">
            <v>0</v>
          </cell>
          <cell r="AG219">
            <v>0</v>
          </cell>
          <cell r="AH219">
            <v>0</v>
          </cell>
          <cell r="AI219">
            <v>0</v>
          </cell>
          <cell r="AJ219">
            <v>0</v>
          </cell>
          <cell r="AK219">
            <v>0</v>
          </cell>
          <cell r="AL219">
            <v>0</v>
          </cell>
          <cell r="AM219">
            <v>0</v>
          </cell>
          <cell r="AN219">
            <v>5386000</v>
          </cell>
          <cell r="AP219">
            <v>0</v>
          </cell>
          <cell r="AQ219">
            <v>5386000</v>
          </cell>
          <cell r="AR219">
            <v>1</v>
          </cell>
          <cell r="AS219">
            <v>0</v>
          </cell>
          <cell r="AT219">
            <v>5386000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 t="str">
            <v xml:space="preserve"> </v>
          </cell>
          <cell r="BD219" t="str">
            <v xml:space="preserve"> </v>
          </cell>
          <cell r="BE219">
            <v>0</v>
          </cell>
        </row>
        <row r="220">
          <cell r="A220" t="str">
            <v>Show</v>
          </cell>
          <cell r="B220" t="str">
            <v>Priv. Equity Partnerships</v>
          </cell>
          <cell r="C220" t="str">
            <v>Restructured Assets</v>
          </cell>
          <cell r="D220" t="str">
            <v>Hopley</v>
          </cell>
          <cell r="E220" t="str">
            <v>713-853-3964</v>
          </cell>
          <cell r="F220" t="str">
            <v>OEDC RA</v>
          </cell>
          <cell r="G220" t="str">
            <v xml:space="preserve"> </v>
          </cell>
          <cell r="H220" t="str">
            <v>Energy</v>
          </cell>
          <cell r="I220" t="str">
            <v>Private</v>
          </cell>
          <cell r="J220" t="str">
            <v>Partnership</v>
          </cell>
          <cell r="K220">
            <v>1</v>
          </cell>
          <cell r="L220">
            <v>1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V220">
            <v>0</v>
          </cell>
          <cell r="W220" t="str">
            <v>001:Enron-NA</v>
          </cell>
          <cell r="X220">
            <v>0</v>
          </cell>
          <cell r="Y220">
            <v>0</v>
          </cell>
          <cell r="Z220">
            <v>0</v>
          </cell>
          <cell r="AA220">
            <v>0</v>
          </cell>
          <cell r="AB220">
            <v>0</v>
          </cell>
          <cell r="AC220">
            <v>0</v>
          </cell>
          <cell r="AD220">
            <v>0</v>
          </cell>
          <cell r="AE220">
            <v>0</v>
          </cell>
          <cell r="AF220">
            <v>0</v>
          </cell>
          <cell r="AG220">
            <v>0</v>
          </cell>
          <cell r="AH220">
            <v>0</v>
          </cell>
          <cell r="AI220">
            <v>0</v>
          </cell>
          <cell r="AJ220">
            <v>0</v>
          </cell>
          <cell r="AK220">
            <v>0</v>
          </cell>
          <cell r="AL220">
            <v>0</v>
          </cell>
          <cell r="AM220">
            <v>0</v>
          </cell>
          <cell r="AN220">
            <v>0</v>
          </cell>
          <cell r="AP220">
            <v>0</v>
          </cell>
          <cell r="AQ220">
            <v>0</v>
          </cell>
          <cell r="AR220">
            <v>1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 t="str">
            <v xml:space="preserve"> </v>
          </cell>
          <cell r="BD220" t="str">
            <v xml:space="preserve"> </v>
          </cell>
          <cell r="BE220">
            <v>0</v>
          </cell>
        </row>
        <row r="221">
          <cell r="A221" t="str">
            <v>Show</v>
          </cell>
          <cell r="B221" t="str">
            <v>Priv. Equity Partnerships</v>
          </cell>
          <cell r="C221" t="str">
            <v>Upstream</v>
          </cell>
          <cell r="D221" t="str">
            <v>Bierbach</v>
          </cell>
          <cell r="E221" t="str">
            <v>713-853-4725</v>
          </cell>
          <cell r="F221" t="str">
            <v>Powder River Basin LCC</v>
          </cell>
          <cell r="G221" t="str">
            <v xml:space="preserve"> </v>
          </cell>
          <cell r="H221" t="str">
            <v>Energy</v>
          </cell>
          <cell r="I221" t="str">
            <v>Private</v>
          </cell>
          <cell r="J221" t="str">
            <v>Partnership</v>
          </cell>
          <cell r="K221">
            <v>1</v>
          </cell>
          <cell r="L221">
            <v>1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V221">
            <v>0</v>
          </cell>
          <cell r="W221" t="str">
            <v>001:Enron-NA</v>
          </cell>
          <cell r="X221">
            <v>0</v>
          </cell>
          <cell r="Y221">
            <v>0</v>
          </cell>
          <cell r="Z221">
            <v>0</v>
          </cell>
          <cell r="AA221">
            <v>0</v>
          </cell>
          <cell r="AB221">
            <v>0</v>
          </cell>
          <cell r="AC221">
            <v>0</v>
          </cell>
          <cell r="AD221">
            <v>0</v>
          </cell>
          <cell r="AE221">
            <v>0</v>
          </cell>
          <cell r="AF221">
            <v>0</v>
          </cell>
          <cell r="AG221">
            <v>0</v>
          </cell>
          <cell r="AH221">
            <v>0</v>
          </cell>
          <cell r="AI221">
            <v>0</v>
          </cell>
          <cell r="AJ221">
            <v>0</v>
          </cell>
          <cell r="AK221">
            <v>0</v>
          </cell>
          <cell r="AL221">
            <v>0</v>
          </cell>
          <cell r="AM221">
            <v>0</v>
          </cell>
          <cell r="AN221">
            <v>0</v>
          </cell>
          <cell r="AP221">
            <v>0</v>
          </cell>
          <cell r="AQ221">
            <v>0</v>
          </cell>
          <cell r="AR221">
            <v>1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 t="str">
            <v xml:space="preserve"> </v>
          </cell>
          <cell r="BD221" t="str">
            <v xml:space="preserve"> </v>
          </cell>
          <cell r="BE221">
            <v>0</v>
          </cell>
        </row>
        <row r="222">
          <cell r="A222" t="str">
            <v>Hide</v>
          </cell>
          <cell r="B222" t="str">
            <v>ECM NonSLP- Priv. Equity Partnerships</v>
          </cell>
          <cell r="C222" t="str">
            <v>Producer ECM</v>
          </cell>
          <cell r="D222" t="str">
            <v>Kopper</v>
          </cell>
          <cell r="E222" t="str">
            <v>713-853-7279</v>
          </cell>
          <cell r="F222" t="str">
            <v>Purchase Funding Corp Class V Note ECM</v>
          </cell>
          <cell r="G222" t="str">
            <v xml:space="preserve"> </v>
          </cell>
          <cell r="H222" t="str">
            <v>Other</v>
          </cell>
          <cell r="I222" t="str">
            <v>Private</v>
          </cell>
          <cell r="J222" t="str">
            <v>Partnership</v>
          </cell>
          <cell r="K222">
            <v>1</v>
          </cell>
          <cell r="L222">
            <v>1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V222">
            <v>0</v>
          </cell>
          <cell r="W222" t="str">
            <v>004:ECM</v>
          </cell>
          <cell r="X222">
            <v>0</v>
          </cell>
          <cell r="Y222">
            <v>0</v>
          </cell>
          <cell r="Z222">
            <v>0</v>
          </cell>
          <cell r="AA222">
            <v>0</v>
          </cell>
          <cell r="AB222">
            <v>0</v>
          </cell>
          <cell r="AC222">
            <v>0</v>
          </cell>
          <cell r="AD222">
            <v>0</v>
          </cell>
          <cell r="AE222">
            <v>0</v>
          </cell>
          <cell r="AF222">
            <v>0</v>
          </cell>
          <cell r="AG222">
            <v>0</v>
          </cell>
          <cell r="AH222">
            <v>0</v>
          </cell>
          <cell r="AI222">
            <v>0</v>
          </cell>
          <cell r="AJ222">
            <v>0</v>
          </cell>
          <cell r="AK222">
            <v>0</v>
          </cell>
          <cell r="AL222">
            <v>0</v>
          </cell>
          <cell r="AM222">
            <v>0</v>
          </cell>
          <cell r="AN222">
            <v>14703999</v>
          </cell>
          <cell r="AP222">
            <v>0</v>
          </cell>
          <cell r="AQ222">
            <v>14703999</v>
          </cell>
          <cell r="AR222">
            <v>1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 t="str">
            <v xml:space="preserve"> </v>
          </cell>
          <cell r="BD222" t="str">
            <v xml:space="preserve"> </v>
          </cell>
          <cell r="BE222">
            <v>0</v>
          </cell>
        </row>
        <row r="223">
          <cell r="A223" t="str">
            <v>Show</v>
          </cell>
          <cell r="B223" t="str">
            <v>Priv. Equity Partnerships</v>
          </cell>
          <cell r="C223" t="str">
            <v>Upstream</v>
          </cell>
          <cell r="D223" t="str">
            <v>Cleveland</v>
          </cell>
          <cell r="E223" t="str">
            <v>713-853-3154</v>
          </cell>
          <cell r="F223" t="str">
            <v>Sam Gary/Bonne Terre</v>
          </cell>
          <cell r="G223" t="str">
            <v xml:space="preserve"> </v>
          </cell>
          <cell r="H223" t="str">
            <v>Energy</v>
          </cell>
          <cell r="I223" t="str">
            <v>Private</v>
          </cell>
          <cell r="J223" t="str">
            <v>Partnership</v>
          </cell>
          <cell r="K223">
            <v>1</v>
          </cell>
          <cell r="L223">
            <v>1</v>
          </cell>
          <cell r="M223">
            <v>0</v>
          </cell>
          <cell r="N223">
            <v>0</v>
          </cell>
          <cell r="O223">
            <v>0</v>
          </cell>
          <cell r="P223">
            <v>16420625</v>
          </cell>
          <cell r="Q223">
            <v>16420625</v>
          </cell>
          <cell r="R223">
            <v>0</v>
          </cell>
          <cell r="V223">
            <v>16420625</v>
          </cell>
          <cell r="W223" t="str">
            <v>001:Enron-NA</v>
          </cell>
          <cell r="X223">
            <v>0</v>
          </cell>
          <cell r="Y223">
            <v>0</v>
          </cell>
          <cell r="Z223">
            <v>0</v>
          </cell>
          <cell r="AA223">
            <v>0</v>
          </cell>
          <cell r="AB223">
            <v>0</v>
          </cell>
          <cell r="AC223">
            <v>0</v>
          </cell>
          <cell r="AD223">
            <v>16420625</v>
          </cell>
          <cell r="AE223">
            <v>0</v>
          </cell>
          <cell r="AF223">
            <v>0</v>
          </cell>
          <cell r="AG223">
            <v>0</v>
          </cell>
          <cell r="AH223">
            <v>0</v>
          </cell>
          <cell r="AI223">
            <v>0</v>
          </cell>
          <cell r="AJ223">
            <v>0</v>
          </cell>
          <cell r="AK223">
            <v>0</v>
          </cell>
          <cell r="AL223">
            <v>0</v>
          </cell>
          <cell r="AM223">
            <v>0</v>
          </cell>
          <cell r="AN223">
            <v>16420625</v>
          </cell>
          <cell r="AP223">
            <v>0</v>
          </cell>
          <cell r="AQ223">
            <v>16420625</v>
          </cell>
          <cell r="AR223">
            <v>1</v>
          </cell>
          <cell r="AS223">
            <v>0</v>
          </cell>
          <cell r="AT223">
            <v>16420625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 t="str">
            <v xml:space="preserve"> </v>
          </cell>
          <cell r="BD223" t="str">
            <v xml:space="preserve"> </v>
          </cell>
          <cell r="BE223">
            <v>0</v>
          </cell>
        </row>
        <row r="224">
          <cell r="A224" t="str">
            <v>Show</v>
          </cell>
          <cell r="B224" t="str">
            <v>Priv. Equity Partnerships</v>
          </cell>
          <cell r="C224" t="str">
            <v>Upstream</v>
          </cell>
          <cell r="D224" t="str">
            <v>Cleveland</v>
          </cell>
          <cell r="E224" t="str">
            <v>713-853-3154</v>
          </cell>
          <cell r="F224" t="str">
            <v>Sapphire Bay Independent</v>
          </cell>
          <cell r="G224" t="str">
            <v xml:space="preserve"> </v>
          </cell>
          <cell r="H224" t="str">
            <v>Energy</v>
          </cell>
          <cell r="I224" t="str">
            <v>Private</v>
          </cell>
          <cell r="J224" t="str">
            <v>Partnership</v>
          </cell>
          <cell r="K224">
            <v>1</v>
          </cell>
          <cell r="L224">
            <v>1</v>
          </cell>
          <cell r="M224">
            <v>0</v>
          </cell>
          <cell r="N224">
            <v>0</v>
          </cell>
          <cell r="O224">
            <v>0</v>
          </cell>
          <cell r="P224">
            <v>1166203.8</v>
          </cell>
          <cell r="Q224">
            <v>1166203.8</v>
          </cell>
          <cell r="R224">
            <v>0</v>
          </cell>
          <cell r="V224">
            <v>1166203.8</v>
          </cell>
          <cell r="W224" t="str">
            <v>001:Enron-NA</v>
          </cell>
          <cell r="X224">
            <v>0</v>
          </cell>
          <cell r="Y224">
            <v>0</v>
          </cell>
          <cell r="Z224">
            <v>0</v>
          </cell>
          <cell r="AA224">
            <v>0</v>
          </cell>
          <cell r="AB224">
            <v>0</v>
          </cell>
          <cell r="AC224">
            <v>0</v>
          </cell>
          <cell r="AD224">
            <v>1166203.8</v>
          </cell>
          <cell r="AE224">
            <v>0</v>
          </cell>
          <cell r="AF224">
            <v>0</v>
          </cell>
          <cell r="AG224">
            <v>0</v>
          </cell>
          <cell r="AH224">
            <v>0</v>
          </cell>
          <cell r="AI224">
            <v>0</v>
          </cell>
          <cell r="AJ224">
            <v>0</v>
          </cell>
          <cell r="AK224">
            <v>0</v>
          </cell>
          <cell r="AL224">
            <v>0</v>
          </cell>
          <cell r="AM224">
            <v>0</v>
          </cell>
          <cell r="AN224">
            <v>760258</v>
          </cell>
          <cell r="AP224">
            <v>0</v>
          </cell>
          <cell r="AQ224">
            <v>760258</v>
          </cell>
          <cell r="AR224">
            <v>1</v>
          </cell>
          <cell r="AS224">
            <v>0</v>
          </cell>
          <cell r="AT224">
            <v>1166203.8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 t="str">
            <v xml:space="preserve"> </v>
          </cell>
          <cell r="BD224" t="str">
            <v xml:space="preserve"> </v>
          </cell>
          <cell r="BE224">
            <v>0</v>
          </cell>
        </row>
        <row r="225">
          <cell r="A225" t="str">
            <v>Show</v>
          </cell>
          <cell r="B225" t="str">
            <v>Priv. Equity Partnerships</v>
          </cell>
          <cell r="C225" t="str">
            <v>Downstream</v>
          </cell>
          <cell r="D225" t="str">
            <v>Ajello</v>
          </cell>
          <cell r="E225" t="str">
            <v>713-853-1949</v>
          </cell>
          <cell r="F225" t="str">
            <v>Syntroleum</v>
          </cell>
          <cell r="G225" t="str">
            <v xml:space="preserve"> </v>
          </cell>
          <cell r="H225" t="str">
            <v>Energy</v>
          </cell>
          <cell r="I225" t="str">
            <v>Private</v>
          </cell>
          <cell r="J225" t="str">
            <v>Partnership</v>
          </cell>
          <cell r="K225">
            <v>1</v>
          </cell>
          <cell r="L225">
            <v>1</v>
          </cell>
          <cell r="M225">
            <v>0</v>
          </cell>
          <cell r="N225">
            <v>0</v>
          </cell>
          <cell r="O225">
            <v>0</v>
          </cell>
          <cell r="P225">
            <v>4077000</v>
          </cell>
          <cell r="Q225">
            <v>4077000</v>
          </cell>
          <cell r="R225">
            <v>0</v>
          </cell>
          <cell r="V225">
            <v>4077000</v>
          </cell>
          <cell r="W225" t="str">
            <v>001:Enron-NA</v>
          </cell>
          <cell r="X225">
            <v>0</v>
          </cell>
          <cell r="Y225">
            <v>0</v>
          </cell>
          <cell r="Z225">
            <v>0</v>
          </cell>
          <cell r="AA225">
            <v>0</v>
          </cell>
          <cell r="AB225">
            <v>0</v>
          </cell>
          <cell r="AC225">
            <v>0</v>
          </cell>
          <cell r="AD225">
            <v>4077000</v>
          </cell>
          <cell r="AE225">
            <v>0</v>
          </cell>
          <cell r="AF225">
            <v>0</v>
          </cell>
          <cell r="AG225">
            <v>0</v>
          </cell>
          <cell r="AH225">
            <v>0</v>
          </cell>
          <cell r="AI225">
            <v>0</v>
          </cell>
          <cell r="AJ225">
            <v>0</v>
          </cell>
          <cell r="AK225">
            <v>0</v>
          </cell>
          <cell r="AL225">
            <v>0</v>
          </cell>
          <cell r="AM225">
            <v>0</v>
          </cell>
          <cell r="AN225">
            <v>4077000</v>
          </cell>
          <cell r="AP225">
            <v>0</v>
          </cell>
          <cell r="AQ225">
            <v>4077000</v>
          </cell>
          <cell r="AR225">
            <v>1</v>
          </cell>
          <cell r="AS225">
            <v>0</v>
          </cell>
          <cell r="AT225">
            <v>4077000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 t="str">
            <v xml:space="preserve"> </v>
          </cell>
          <cell r="BD225" t="str">
            <v xml:space="preserve"> </v>
          </cell>
          <cell r="BE225">
            <v>0</v>
          </cell>
        </row>
        <row r="226">
          <cell r="A226" t="str">
            <v>Show</v>
          </cell>
          <cell r="B226" t="str">
            <v>Priv. Equity Partnerships</v>
          </cell>
          <cell r="C226" t="str">
            <v>Upstream</v>
          </cell>
          <cell r="D226" t="str">
            <v>Dunn</v>
          </cell>
          <cell r="E226" t="str">
            <v>713-853-7752</v>
          </cell>
          <cell r="F226" t="str">
            <v>Texland</v>
          </cell>
          <cell r="G226" t="str">
            <v xml:space="preserve"> </v>
          </cell>
          <cell r="H226" t="str">
            <v>Energy</v>
          </cell>
          <cell r="I226" t="str">
            <v>Private</v>
          </cell>
          <cell r="J226" t="str">
            <v>Partnership</v>
          </cell>
          <cell r="K226">
            <v>1</v>
          </cell>
          <cell r="L226">
            <v>1</v>
          </cell>
          <cell r="M226">
            <v>0</v>
          </cell>
          <cell r="N226">
            <v>0</v>
          </cell>
          <cell r="O226">
            <v>0</v>
          </cell>
          <cell r="P226">
            <v>4104136.31</v>
          </cell>
          <cell r="Q226">
            <v>4104136.31</v>
          </cell>
          <cell r="R226">
            <v>0</v>
          </cell>
          <cell r="V226">
            <v>4104136.31</v>
          </cell>
          <cell r="W226" t="str">
            <v>001:Enron-NA</v>
          </cell>
          <cell r="X226">
            <v>0</v>
          </cell>
          <cell r="Y226">
            <v>0</v>
          </cell>
          <cell r="Z226">
            <v>0</v>
          </cell>
          <cell r="AA226">
            <v>0</v>
          </cell>
          <cell r="AB226">
            <v>0</v>
          </cell>
          <cell r="AC226">
            <v>0</v>
          </cell>
          <cell r="AD226">
            <v>4104136.31</v>
          </cell>
          <cell r="AE226">
            <v>0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J226">
            <v>0</v>
          </cell>
          <cell r="AK226">
            <v>0</v>
          </cell>
          <cell r="AL226">
            <v>0</v>
          </cell>
          <cell r="AM226">
            <v>0</v>
          </cell>
          <cell r="AN226">
            <v>4069625</v>
          </cell>
          <cell r="AP226">
            <v>0</v>
          </cell>
          <cell r="AQ226">
            <v>4069625</v>
          </cell>
          <cell r="AR226">
            <v>1</v>
          </cell>
          <cell r="AS226">
            <v>0</v>
          </cell>
          <cell r="AT226">
            <v>4104136.31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 t="str">
            <v xml:space="preserve"> </v>
          </cell>
          <cell r="BD226" t="str">
            <v xml:space="preserve"> </v>
          </cell>
          <cell r="BE226">
            <v>0</v>
          </cell>
        </row>
        <row r="227">
          <cell r="A227" t="str">
            <v>Show</v>
          </cell>
          <cell r="B227" t="str">
            <v>Priv. Equity Partnerships</v>
          </cell>
          <cell r="C227" t="str">
            <v>Upstream</v>
          </cell>
          <cell r="D227" t="str">
            <v>Neyman</v>
          </cell>
          <cell r="E227" t="str">
            <v>713-853-6940</v>
          </cell>
          <cell r="F227" t="str">
            <v>Vastar</v>
          </cell>
          <cell r="G227" t="str">
            <v xml:space="preserve"> </v>
          </cell>
          <cell r="H227" t="str">
            <v>Energy</v>
          </cell>
          <cell r="I227" t="str">
            <v>Private</v>
          </cell>
          <cell r="J227" t="str">
            <v>Partnership</v>
          </cell>
          <cell r="K227">
            <v>1</v>
          </cell>
          <cell r="L227">
            <v>1</v>
          </cell>
          <cell r="M227">
            <v>0</v>
          </cell>
          <cell r="N227">
            <v>0</v>
          </cell>
          <cell r="O227">
            <v>0</v>
          </cell>
          <cell r="P227">
            <v>19520085.239999998</v>
          </cell>
          <cell r="Q227">
            <v>19520085.239999998</v>
          </cell>
          <cell r="R227">
            <v>0</v>
          </cell>
          <cell r="V227">
            <v>19520085.239999998</v>
          </cell>
          <cell r="W227" t="str">
            <v>001:Enron-NA</v>
          </cell>
          <cell r="X227">
            <v>0</v>
          </cell>
          <cell r="Y227">
            <v>0</v>
          </cell>
          <cell r="Z227">
            <v>0</v>
          </cell>
          <cell r="AA227">
            <v>0</v>
          </cell>
          <cell r="AB227">
            <v>0</v>
          </cell>
          <cell r="AC227">
            <v>0</v>
          </cell>
          <cell r="AD227">
            <v>19520085.239999998</v>
          </cell>
          <cell r="AE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J227">
            <v>0</v>
          </cell>
          <cell r="AK227">
            <v>0</v>
          </cell>
          <cell r="AL227">
            <v>0</v>
          </cell>
          <cell r="AM227">
            <v>0</v>
          </cell>
          <cell r="AN227">
            <v>20027785</v>
          </cell>
          <cell r="AP227">
            <v>0</v>
          </cell>
          <cell r="AQ227">
            <v>20027785</v>
          </cell>
          <cell r="AR227">
            <v>1</v>
          </cell>
          <cell r="AS227">
            <v>0</v>
          </cell>
          <cell r="AT227">
            <v>19520085.239999998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 t="str">
            <v xml:space="preserve"> </v>
          </cell>
          <cell r="BD227" t="str">
            <v xml:space="preserve"> </v>
          </cell>
          <cell r="BE227">
            <v>0</v>
          </cell>
        </row>
        <row r="228">
          <cell r="A228" t="str">
            <v>Show</v>
          </cell>
          <cell r="B228" t="str">
            <v>Priv. Equity Partnerships</v>
          </cell>
          <cell r="C228" t="str">
            <v>Upstream</v>
          </cell>
          <cell r="D228" t="str">
            <v>Bierbach</v>
          </cell>
          <cell r="E228" t="str">
            <v>713-853-4725</v>
          </cell>
          <cell r="F228" t="str">
            <v>Wind River Basin LCC</v>
          </cell>
          <cell r="G228" t="str">
            <v xml:space="preserve"> </v>
          </cell>
          <cell r="H228" t="str">
            <v>Energy</v>
          </cell>
          <cell r="I228" t="str">
            <v>Private</v>
          </cell>
          <cell r="J228" t="str">
            <v>Partnership</v>
          </cell>
          <cell r="K228">
            <v>1</v>
          </cell>
          <cell r="L228">
            <v>1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V228">
            <v>0</v>
          </cell>
          <cell r="W228" t="str">
            <v>001:Enron-NA</v>
          </cell>
          <cell r="X228">
            <v>0</v>
          </cell>
          <cell r="Y228">
            <v>0</v>
          </cell>
          <cell r="Z228">
            <v>0</v>
          </cell>
          <cell r="AA228">
            <v>0</v>
          </cell>
          <cell r="AB228">
            <v>0</v>
          </cell>
          <cell r="AC228">
            <v>0</v>
          </cell>
          <cell r="AD228">
            <v>0</v>
          </cell>
          <cell r="AE228">
            <v>0</v>
          </cell>
          <cell r="AF228">
            <v>0</v>
          </cell>
          <cell r="AG228">
            <v>0</v>
          </cell>
          <cell r="AH228">
            <v>0</v>
          </cell>
          <cell r="AI228">
            <v>0</v>
          </cell>
          <cell r="AJ228">
            <v>0</v>
          </cell>
          <cell r="AK228">
            <v>0</v>
          </cell>
          <cell r="AL228">
            <v>0</v>
          </cell>
          <cell r="AM228">
            <v>0</v>
          </cell>
          <cell r="AN228">
            <v>0</v>
          </cell>
          <cell r="AP228">
            <v>0</v>
          </cell>
          <cell r="AQ228">
            <v>0</v>
          </cell>
          <cell r="AR228">
            <v>1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 t="str">
            <v xml:space="preserve"> </v>
          </cell>
          <cell r="BD228" t="str">
            <v xml:space="preserve"> </v>
          </cell>
          <cell r="BE228">
            <v>0</v>
          </cell>
        </row>
        <row r="229">
          <cell r="A229" t="str">
            <v>Show</v>
          </cell>
          <cell r="B229" t="str">
            <v>Production Payments</v>
          </cell>
          <cell r="C229" t="str">
            <v>Upstream</v>
          </cell>
          <cell r="D229" t="str">
            <v>Neyman</v>
          </cell>
          <cell r="E229" t="str">
            <v>713-853-6940</v>
          </cell>
          <cell r="F229" t="str">
            <v>Anson VPP Unwind</v>
          </cell>
          <cell r="G229" t="str">
            <v xml:space="preserve"> </v>
          </cell>
          <cell r="H229" t="str">
            <v>Energy</v>
          </cell>
          <cell r="I229" t="str">
            <v>Private</v>
          </cell>
          <cell r="J229" t="str">
            <v>Financing</v>
          </cell>
          <cell r="K229">
            <v>1</v>
          </cell>
          <cell r="L229">
            <v>1</v>
          </cell>
          <cell r="M229">
            <v>0</v>
          </cell>
          <cell r="N229">
            <v>0</v>
          </cell>
          <cell r="O229">
            <v>0</v>
          </cell>
          <cell r="P229">
            <v>1830658</v>
          </cell>
          <cell r="Q229">
            <v>1830658</v>
          </cell>
          <cell r="R229">
            <v>0</v>
          </cell>
          <cell r="V229">
            <v>1830658</v>
          </cell>
          <cell r="W229" t="str">
            <v>001:Enron-NA</v>
          </cell>
          <cell r="X229">
            <v>0</v>
          </cell>
          <cell r="Y229">
            <v>0</v>
          </cell>
          <cell r="Z229">
            <v>0</v>
          </cell>
          <cell r="AA229">
            <v>0</v>
          </cell>
          <cell r="AB229">
            <v>0</v>
          </cell>
          <cell r="AC229">
            <v>0</v>
          </cell>
          <cell r="AD229">
            <v>1830658</v>
          </cell>
          <cell r="AE229">
            <v>0</v>
          </cell>
          <cell r="AF229">
            <v>0</v>
          </cell>
          <cell r="AG229">
            <v>0</v>
          </cell>
          <cell r="AH229">
            <v>0</v>
          </cell>
          <cell r="AI229">
            <v>0</v>
          </cell>
          <cell r="AJ229">
            <v>0</v>
          </cell>
          <cell r="AK229">
            <v>-56705</v>
          </cell>
          <cell r="AL229">
            <v>-56705</v>
          </cell>
          <cell r="AM229">
            <v>0</v>
          </cell>
          <cell r="AN229">
            <v>1950757</v>
          </cell>
          <cell r="AP229">
            <v>0</v>
          </cell>
          <cell r="AQ229">
            <v>1950757</v>
          </cell>
          <cell r="AR229">
            <v>1</v>
          </cell>
          <cell r="AS229">
            <v>0</v>
          </cell>
          <cell r="AT229">
            <v>1830658</v>
          </cell>
          <cell r="AU229">
            <v>0</v>
          </cell>
          <cell r="AV229">
            <v>0</v>
          </cell>
          <cell r="AW229">
            <v>-56705</v>
          </cell>
          <cell r="AX229">
            <v>-56705</v>
          </cell>
          <cell r="AY229">
            <v>0</v>
          </cell>
          <cell r="AZ229">
            <v>0</v>
          </cell>
          <cell r="BA229">
            <v>-56705</v>
          </cell>
          <cell r="BB229">
            <v>-56705</v>
          </cell>
          <cell r="BC229" t="str">
            <v xml:space="preserve"> </v>
          </cell>
          <cell r="BD229" t="str">
            <v xml:space="preserve"> </v>
          </cell>
          <cell r="BE229">
            <v>0</v>
          </cell>
        </row>
        <row r="230">
          <cell r="A230" t="str">
            <v>Show</v>
          </cell>
          <cell r="B230" t="str">
            <v>Production Payments</v>
          </cell>
          <cell r="C230" t="str">
            <v>Upstream</v>
          </cell>
          <cell r="D230" t="str">
            <v>Neyman</v>
          </cell>
          <cell r="E230" t="str">
            <v>713-853-6940</v>
          </cell>
          <cell r="F230" t="str">
            <v>Swift VPP Unwind</v>
          </cell>
          <cell r="G230" t="str">
            <v xml:space="preserve"> </v>
          </cell>
          <cell r="H230" t="str">
            <v>Energy</v>
          </cell>
          <cell r="I230" t="str">
            <v>Private</v>
          </cell>
          <cell r="J230" t="str">
            <v>Financing</v>
          </cell>
          <cell r="K230">
            <v>1</v>
          </cell>
          <cell r="L230">
            <v>1</v>
          </cell>
          <cell r="M230">
            <v>0</v>
          </cell>
          <cell r="N230">
            <v>0</v>
          </cell>
          <cell r="O230">
            <v>0</v>
          </cell>
          <cell r="P230">
            <v>739482</v>
          </cell>
          <cell r="Q230">
            <v>739482</v>
          </cell>
          <cell r="R230">
            <v>0</v>
          </cell>
          <cell r="V230">
            <v>739482</v>
          </cell>
          <cell r="W230" t="str">
            <v>001:Enron-NA</v>
          </cell>
          <cell r="X230">
            <v>0</v>
          </cell>
          <cell r="Y230">
            <v>0</v>
          </cell>
          <cell r="Z230">
            <v>0</v>
          </cell>
          <cell r="AA230">
            <v>0</v>
          </cell>
          <cell r="AB230">
            <v>0</v>
          </cell>
          <cell r="AC230">
            <v>0</v>
          </cell>
          <cell r="AD230">
            <v>739482</v>
          </cell>
          <cell r="AE230">
            <v>0</v>
          </cell>
          <cell r="AF230">
            <v>0</v>
          </cell>
          <cell r="AG230">
            <v>0</v>
          </cell>
          <cell r="AH230">
            <v>0</v>
          </cell>
          <cell r="AI230">
            <v>0</v>
          </cell>
          <cell r="AJ230">
            <v>0</v>
          </cell>
          <cell r="AK230">
            <v>-73079</v>
          </cell>
          <cell r="AL230">
            <v>-73079</v>
          </cell>
          <cell r="AM230">
            <v>0</v>
          </cell>
          <cell r="AN230">
            <v>840020</v>
          </cell>
          <cell r="AP230">
            <v>0</v>
          </cell>
          <cell r="AQ230">
            <v>840020</v>
          </cell>
          <cell r="AR230">
            <v>1</v>
          </cell>
          <cell r="AS230">
            <v>0</v>
          </cell>
          <cell r="AT230">
            <v>739482</v>
          </cell>
          <cell r="AU230">
            <v>0</v>
          </cell>
          <cell r="AV230">
            <v>0</v>
          </cell>
          <cell r="AW230">
            <v>-73079</v>
          </cell>
          <cell r="AX230">
            <v>-73079</v>
          </cell>
          <cell r="AY230">
            <v>0</v>
          </cell>
          <cell r="AZ230">
            <v>0</v>
          </cell>
          <cell r="BA230">
            <v>-73079</v>
          </cell>
          <cell r="BB230">
            <v>-73079</v>
          </cell>
          <cell r="BC230" t="str">
            <v xml:space="preserve"> </v>
          </cell>
          <cell r="BD230" t="str">
            <v xml:space="preserve"> </v>
          </cell>
          <cell r="BE230">
            <v>0</v>
          </cell>
        </row>
        <row r="231">
          <cell r="A231" t="str">
            <v>Show</v>
          </cell>
          <cell r="B231" t="str">
            <v>US Structured Credit-MTM</v>
          </cell>
          <cell r="C231" t="str">
            <v>Investment Management</v>
          </cell>
          <cell r="D231" t="str">
            <v>Hopley</v>
          </cell>
          <cell r="E231" t="str">
            <v>713-853-3964</v>
          </cell>
          <cell r="F231" t="str">
            <v>Ecogas Loan</v>
          </cell>
          <cell r="G231" t="str">
            <v xml:space="preserve"> </v>
          </cell>
          <cell r="H231" t="str">
            <v>Energy</v>
          </cell>
          <cell r="I231" t="str">
            <v>Private</v>
          </cell>
          <cell r="J231" t="str">
            <v>Financing</v>
          </cell>
          <cell r="K231">
            <v>1</v>
          </cell>
          <cell r="L231">
            <v>1</v>
          </cell>
          <cell r="M231">
            <v>0</v>
          </cell>
          <cell r="N231">
            <v>0</v>
          </cell>
          <cell r="O231">
            <v>0</v>
          </cell>
          <cell r="P231">
            <v>15139836.839084072</v>
          </cell>
          <cell r="Q231">
            <v>15134111.575058453</v>
          </cell>
          <cell r="R231">
            <v>5725.2640256192535</v>
          </cell>
          <cell r="V231">
            <v>15139836.839084072</v>
          </cell>
          <cell r="W231" t="str">
            <v>001:Enron-NA</v>
          </cell>
          <cell r="X231">
            <v>0</v>
          </cell>
          <cell r="Y231">
            <v>0</v>
          </cell>
          <cell r="Z231">
            <v>0</v>
          </cell>
          <cell r="AA231">
            <v>0</v>
          </cell>
          <cell r="AB231">
            <v>0</v>
          </cell>
          <cell r="AC231">
            <v>0</v>
          </cell>
          <cell r="AD231">
            <v>15134111.575058453</v>
          </cell>
          <cell r="AE231">
            <v>5725.2640256192535</v>
          </cell>
          <cell r="AF231">
            <v>0</v>
          </cell>
          <cell r="AG231">
            <v>14472.371004565968</v>
          </cell>
          <cell r="AH231">
            <v>20197.635030185222</v>
          </cell>
          <cell r="AI231">
            <v>271101.32444301434</v>
          </cell>
          <cell r="AJ231">
            <v>0</v>
          </cell>
          <cell r="AK231">
            <v>425680.64436111104</v>
          </cell>
          <cell r="AL231">
            <v>696781.96880412544</v>
          </cell>
          <cell r="AM231">
            <v>-59488.430167638464</v>
          </cell>
          <cell r="AN231">
            <v>12323538.514641058</v>
          </cell>
          <cell r="AP231">
            <v>0</v>
          </cell>
          <cell r="AQ231">
            <v>12323538.514641058</v>
          </cell>
          <cell r="AR231">
            <v>1</v>
          </cell>
          <cell r="AS231">
            <v>0</v>
          </cell>
          <cell r="AT231">
            <v>15139836.839084072</v>
          </cell>
          <cell r="AU231">
            <v>-61790.881745383143</v>
          </cell>
          <cell r="AV231">
            <v>0</v>
          </cell>
          <cell r="AW231">
            <v>65462.607686453382</v>
          </cell>
          <cell r="AX231">
            <v>3671.7259410702391</v>
          </cell>
          <cell r="AY231">
            <v>271101.32444301434</v>
          </cell>
          <cell r="AZ231">
            <v>0</v>
          </cell>
          <cell r="BA231">
            <v>425680.64436111104</v>
          </cell>
          <cell r="BB231">
            <v>696781.96880412544</v>
          </cell>
          <cell r="BC231" t="str">
            <v xml:space="preserve"> </v>
          </cell>
          <cell r="BD231" t="str">
            <v xml:space="preserve"> </v>
          </cell>
          <cell r="BE231">
            <v>-67516.145771002397</v>
          </cell>
        </row>
        <row r="232">
          <cell r="A232" t="str">
            <v>Show</v>
          </cell>
          <cell r="B232" t="str">
            <v>US Structured Credit-MTM</v>
          </cell>
          <cell r="C232" t="str">
            <v>Upstream</v>
          </cell>
          <cell r="D232" t="str">
            <v>Eubank</v>
          </cell>
          <cell r="E232" t="str">
            <v>713-853-6579</v>
          </cell>
          <cell r="F232" t="str">
            <v>HV Marine Sub Debt C</v>
          </cell>
          <cell r="G232" t="str">
            <v xml:space="preserve"> </v>
          </cell>
          <cell r="H232" t="str">
            <v>OSX</v>
          </cell>
          <cell r="I232" t="str">
            <v>Private</v>
          </cell>
          <cell r="J232" t="str">
            <v>Financing</v>
          </cell>
          <cell r="K232">
            <v>1</v>
          </cell>
          <cell r="L232">
            <v>1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V232">
            <v>0</v>
          </cell>
          <cell r="W232" t="str">
            <v>001:Enron-NA</v>
          </cell>
          <cell r="X232">
            <v>0</v>
          </cell>
          <cell r="Y232">
            <v>0</v>
          </cell>
          <cell r="Z232">
            <v>0</v>
          </cell>
          <cell r="AA232">
            <v>0</v>
          </cell>
          <cell r="AB232">
            <v>0</v>
          </cell>
          <cell r="AC232">
            <v>0</v>
          </cell>
          <cell r="AD232">
            <v>0</v>
          </cell>
          <cell r="AE232">
            <v>0</v>
          </cell>
          <cell r="AF232">
            <v>0</v>
          </cell>
          <cell r="AG232">
            <v>0</v>
          </cell>
          <cell r="AH232">
            <v>0</v>
          </cell>
          <cell r="AI232">
            <v>0</v>
          </cell>
          <cell r="AJ232">
            <v>0</v>
          </cell>
          <cell r="AK232">
            <v>0</v>
          </cell>
          <cell r="AL232">
            <v>0</v>
          </cell>
          <cell r="AM232">
            <v>0</v>
          </cell>
          <cell r="AN232">
            <v>0</v>
          </cell>
          <cell r="AP232">
            <v>0</v>
          </cell>
          <cell r="AQ232">
            <v>0</v>
          </cell>
          <cell r="AR232">
            <v>1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 t="str">
            <v xml:space="preserve"> </v>
          </cell>
          <cell r="BD232" t="str">
            <v xml:space="preserve"> </v>
          </cell>
          <cell r="BE232">
            <v>0</v>
          </cell>
        </row>
        <row r="233">
          <cell r="A233" t="str">
            <v>Show</v>
          </cell>
          <cell r="B233" t="str">
            <v>US Structured Credit-MTM</v>
          </cell>
          <cell r="C233" t="str">
            <v>Investment Management</v>
          </cell>
          <cell r="D233" t="str">
            <v>Hopley</v>
          </cell>
          <cell r="E233" t="str">
            <v>713-853-3964</v>
          </cell>
          <cell r="F233" t="str">
            <v>Kafus Fortra</v>
          </cell>
          <cell r="G233" t="str">
            <v xml:space="preserve"> </v>
          </cell>
          <cell r="H233" t="str">
            <v>Paper</v>
          </cell>
          <cell r="I233" t="str">
            <v>Private</v>
          </cell>
          <cell r="J233" t="str">
            <v>Financing</v>
          </cell>
          <cell r="K233">
            <v>1</v>
          </cell>
          <cell r="L233">
            <v>1</v>
          </cell>
          <cell r="M233">
            <v>0</v>
          </cell>
          <cell r="N233">
            <v>0</v>
          </cell>
          <cell r="O233">
            <v>0</v>
          </cell>
          <cell r="P233">
            <v>14481302.630701492</v>
          </cell>
          <cell r="Q233">
            <v>14372132.403177099</v>
          </cell>
          <cell r="R233">
            <v>109170.22752439231</v>
          </cell>
          <cell r="V233">
            <v>14481302.630701492</v>
          </cell>
          <cell r="W233" t="str">
            <v>001:Enron-NA</v>
          </cell>
          <cell r="X233">
            <v>0</v>
          </cell>
          <cell r="Y233">
            <v>0</v>
          </cell>
          <cell r="Z233">
            <v>0</v>
          </cell>
          <cell r="AA233">
            <v>0</v>
          </cell>
          <cell r="AB233">
            <v>0</v>
          </cell>
          <cell r="AC233">
            <v>0</v>
          </cell>
          <cell r="AD233">
            <v>14372132.403177099</v>
          </cell>
          <cell r="AE233">
            <v>109170.22752439231</v>
          </cell>
          <cell r="AF233">
            <v>0</v>
          </cell>
          <cell r="AG233">
            <v>0</v>
          </cell>
          <cell r="AH233">
            <v>109170.22752439231</v>
          </cell>
          <cell r="AI233">
            <v>444302.63070149161</v>
          </cell>
          <cell r="AJ233">
            <v>0</v>
          </cell>
          <cell r="AK233">
            <v>375000</v>
          </cell>
          <cell r="AL233">
            <v>819302.63070149161</v>
          </cell>
          <cell r="AM233">
            <v>0</v>
          </cell>
          <cell r="AN233">
            <v>0</v>
          </cell>
          <cell r="AP233">
            <v>0</v>
          </cell>
          <cell r="AQ233">
            <v>0</v>
          </cell>
          <cell r="AR233">
            <v>1</v>
          </cell>
          <cell r="AS233">
            <v>0</v>
          </cell>
          <cell r="AT233">
            <v>14481302.630701492</v>
          </cell>
          <cell r="AU233">
            <v>-129055.98059466667</v>
          </cell>
          <cell r="AV233">
            <v>0</v>
          </cell>
          <cell r="AW233">
            <v>375000</v>
          </cell>
          <cell r="AX233">
            <v>245944.01940533333</v>
          </cell>
          <cell r="AY233">
            <v>444302.63070149161</v>
          </cell>
          <cell r="AZ233">
            <v>0</v>
          </cell>
          <cell r="BA233">
            <v>375000</v>
          </cell>
          <cell r="BB233">
            <v>819302.63070149161</v>
          </cell>
          <cell r="BC233" t="str">
            <v xml:space="preserve"> </v>
          </cell>
          <cell r="BD233" t="str">
            <v xml:space="preserve"> </v>
          </cell>
          <cell r="BE233">
            <v>-238226.20811905898</v>
          </cell>
        </row>
        <row r="234">
          <cell r="A234" t="str">
            <v>Show</v>
          </cell>
          <cell r="B234" t="str">
            <v>US Structured Credit-MTM</v>
          </cell>
          <cell r="C234" t="str">
            <v>Investment Management</v>
          </cell>
          <cell r="D234" t="str">
            <v>Hopley</v>
          </cell>
          <cell r="E234" t="str">
            <v>713-853-3964</v>
          </cell>
          <cell r="F234" t="str">
            <v>Kafus Term Loan A</v>
          </cell>
          <cell r="G234" t="str">
            <v xml:space="preserve"> </v>
          </cell>
          <cell r="H234" t="str">
            <v>Paper</v>
          </cell>
          <cell r="I234" t="str">
            <v>Private</v>
          </cell>
          <cell r="J234" t="str">
            <v>Financing</v>
          </cell>
          <cell r="K234">
            <v>1</v>
          </cell>
          <cell r="L234">
            <v>1</v>
          </cell>
          <cell r="M234">
            <v>0</v>
          </cell>
          <cell r="N234">
            <v>0</v>
          </cell>
          <cell r="O234">
            <v>0</v>
          </cell>
          <cell r="P234">
            <v>8387088.8660788825</v>
          </cell>
          <cell r="Q234">
            <v>8372102.7056670832</v>
          </cell>
          <cell r="R234">
            <v>14986.160411799327</v>
          </cell>
          <cell r="V234">
            <v>8387088.8660788825</v>
          </cell>
          <cell r="W234" t="str">
            <v>001:Enron-NA</v>
          </cell>
          <cell r="X234">
            <v>0</v>
          </cell>
          <cell r="Y234">
            <v>0</v>
          </cell>
          <cell r="Z234">
            <v>0</v>
          </cell>
          <cell r="AA234">
            <v>0</v>
          </cell>
          <cell r="AB234">
            <v>0</v>
          </cell>
          <cell r="AC234">
            <v>0</v>
          </cell>
          <cell r="AD234">
            <v>8372102.7056670832</v>
          </cell>
          <cell r="AE234">
            <v>14986.160411799327</v>
          </cell>
          <cell r="AF234">
            <v>0</v>
          </cell>
          <cell r="AG234">
            <v>10000</v>
          </cell>
          <cell r="AH234">
            <v>24986.160411799327</v>
          </cell>
          <cell r="AI234">
            <v>-61148.451001665555</v>
          </cell>
          <cell r="AJ234">
            <v>0</v>
          </cell>
          <cell r="AK234">
            <v>243333.33333333349</v>
          </cell>
          <cell r="AL234">
            <v>182184.88233166793</v>
          </cell>
          <cell r="AM234">
            <v>173051.10090364132</v>
          </cell>
          <cell r="AN234">
            <v>8448237.317080548</v>
          </cell>
          <cell r="AP234">
            <v>0</v>
          </cell>
          <cell r="AQ234">
            <v>8448237.317080548</v>
          </cell>
          <cell r="AR234">
            <v>1</v>
          </cell>
          <cell r="AS234">
            <v>0</v>
          </cell>
          <cell r="AT234">
            <v>8387088.8660788825</v>
          </cell>
          <cell r="AU234">
            <v>-284878.47211400513</v>
          </cell>
          <cell r="AV234">
            <v>0</v>
          </cell>
          <cell r="AW234">
            <v>43333.333333333489</v>
          </cell>
          <cell r="AX234">
            <v>-241545.13878067164</v>
          </cell>
          <cell r="AY234">
            <v>-61148.451001665555</v>
          </cell>
          <cell r="AZ234">
            <v>0</v>
          </cell>
          <cell r="BA234">
            <v>243333.33333333349</v>
          </cell>
          <cell r="BB234">
            <v>182184.88233166793</v>
          </cell>
          <cell r="BC234" t="str">
            <v xml:space="preserve"> </v>
          </cell>
          <cell r="BD234" t="str">
            <v xml:space="preserve"> </v>
          </cell>
          <cell r="BE234">
            <v>-299864.63252580445</v>
          </cell>
        </row>
        <row r="235">
          <cell r="A235" t="str">
            <v>Show</v>
          </cell>
          <cell r="B235" t="str">
            <v>US Structured Credit-MTM</v>
          </cell>
          <cell r="C235" t="str">
            <v>Investment Management</v>
          </cell>
          <cell r="D235" t="str">
            <v>Hopley</v>
          </cell>
          <cell r="E235" t="str">
            <v>713-853-3964</v>
          </cell>
          <cell r="F235" t="str">
            <v>Kafus Term Loan B</v>
          </cell>
          <cell r="G235" t="str">
            <v xml:space="preserve"> </v>
          </cell>
          <cell r="H235" t="str">
            <v>Paper</v>
          </cell>
          <cell r="I235" t="str">
            <v>Private</v>
          </cell>
          <cell r="J235" t="str">
            <v>Financing</v>
          </cell>
          <cell r="K235">
            <v>1</v>
          </cell>
          <cell r="L235">
            <v>1</v>
          </cell>
          <cell r="M235">
            <v>0</v>
          </cell>
          <cell r="N235">
            <v>0</v>
          </cell>
          <cell r="O235">
            <v>0</v>
          </cell>
          <cell r="P235">
            <v>8387088.8660788825</v>
          </cell>
          <cell r="Q235">
            <v>8372102.7056670832</v>
          </cell>
          <cell r="R235">
            <v>14986.160411799327</v>
          </cell>
          <cell r="V235">
            <v>8387088.8660788825</v>
          </cell>
          <cell r="W235" t="str">
            <v>001:Enron-NA</v>
          </cell>
          <cell r="X235">
            <v>0</v>
          </cell>
          <cell r="Y235">
            <v>0</v>
          </cell>
          <cell r="Z235">
            <v>0</v>
          </cell>
          <cell r="AA235">
            <v>0</v>
          </cell>
          <cell r="AB235">
            <v>0</v>
          </cell>
          <cell r="AC235">
            <v>0</v>
          </cell>
          <cell r="AD235">
            <v>8372102.7056670832</v>
          </cell>
          <cell r="AE235">
            <v>14986.160411799327</v>
          </cell>
          <cell r="AF235">
            <v>0</v>
          </cell>
          <cell r="AG235">
            <v>10000</v>
          </cell>
          <cell r="AH235">
            <v>24986.160411799327</v>
          </cell>
          <cell r="AI235">
            <v>-61148.451001665555</v>
          </cell>
          <cell r="AJ235">
            <v>0</v>
          </cell>
          <cell r="AK235">
            <v>243333.33333333349</v>
          </cell>
          <cell r="AL235">
            <v>182184.88233166793</v>
          </cell>
          <cell r="AM235">
            <v>173051.10090364132</v>
          </cell>
          <cell r="AN235">
            <v>8448237.317080548</v>
          </cell>
          <cell r="AP235">
            <v>0</v>
          </cell>
          <cell r="AQ235">
            <v>8448237.317080548</v>
          </cell>
          <cell r="AR235">
            <v>1</v>
          </cell>
          <cell r="AS235">
            <v>0</v>
          </cell>
          <cell r="AT235">
            <v>8387088.8660788825</v>
          </cell>
          <cell r="AU235">
            <v>-284878.47211400513</v>
          </cell>
          <cell r="AV235">
            <v>0</v>
          </cell>
          <cell r="AW235">
            <v>43333.333333333489</v>
          </cell>
          <cell r="AX235">
            <v>-241545.13878067164</v>
          </cell>
          <cell r="AY235">
            <v>-61148.451001665555</v>
          </cell>
          <cell r="AZ235">
            <v>0</v>
          </cell>
          <cell r="BA235">
            <v>243333.33333333349</v>
          </cell>
          <cell r="BB235">
            <v>182184.88233166793</v>
          </cell>
          <cell r="BC235" t="str">
            <v xml:space="preserve"> </v>
          </cell>
          <cell r="BD235" t="str">
            <v xml:space="preserve"> </v>
          </cell>
          <cell r="BE235">
            <v>-299864.63252580445</v>
          </cell>
        </row>
        <row r="236">
          <cell r="A236" t="str">
            <v>Show</v>
          </cell>
          <cell r="B236" t="str">
            <v>US Structured Credit-MTM</v>
          </cell>
          <cell r="C236" t="str">
            <v>Investment Management</v>
          </cell>
          <cell r="D236" t="str">
            <v>Hopley</v>
          </cell>
          <cell r="E236" t="str">
            <v>713-853-3964</v>
          </cell>
          <cell r="F236" t="str">
            <v>Kafus Recon Term Loan 1</v>
          </cell>
          <cell r="G236" t="str">
            <v xml:space="preserve"> </v>
          </cell>
          <cell r="H236" t="str">
            <v>Paper</v>
          </cell>
          <cell r="I236" t="str">
            <v>Private</v>
          </cell>
          <cell r="J236" t="str">
            <v>Financing</v>
          </cell>
          <cell r="K236">
            <v>1</v>
          </cell>
          <cell r="L236">
            <v>1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V236">
            <v>0</v>
          </cell>
          <cell r="W236" t="str">
            <v>001:Enron-NA</v>
          </cell>
          <cell r="X236">
            <v>0</v>
          </cell>
          <cell r="Y236">
            <v>0</v>
          </cell>
          <cell r="Z236">
            <v>0</v>
          </cell>
          <cell r="AA236">
            <v>0</v>
          </cell>
          <cell r="AB236">
            <v>0</v>
          </cell>
          <cell r="AC236">
            <v>0</v>
          </cell>
          <cell r="AD236">
            <v>0</v>
          </cell>
          <cell r="AE236">
            <v>0</v>
          </cell>
          <cell r="AF236">
            <v>0</v>
          </cell>
          <cell r="AG236">
            <v>0</v>
          </cell>
          <cell r="AH236">
            <v>0</v>
          </cell>
          <cell r="AI236">
            <v>0</v>
          </cell>
          <cell r="AJ236">
            <v>0</v>
          </cell>
          <cell r="AK236">
            <v>0</v>
          </cell>
          <cell r="AL236">
            <v>0</v>
          </cell>
          <cell r="AM236">
            <v>817288.75101833185</v>
          </cell>
          <cell r="AN236">
            <v>11153084.346884999</v>
          </cell>
          <cell r="AP236">
            <v>0</v>
          </cell>
          <cell r="AQ236">
            <v>11153084.346884999</v>
          </cell>
          <cell r="AR236">
            <v>1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 t="str">
            <v xml:space="preserve"> </v>
          </cell>
          <cell r="BD236" t="str">
            <v xml:space="preserve"> </v>
          </cell>
          <cell r="BE236">
            <v>0</v>
          </cell>
        </row>
        <row r="237">
          <cell r="A237" t="str">
            <v>Show</v>
          </cell>
          <cell r="B237" t="str">
            <v>US Structured Credit-MTM</v>
          </cell>
          <cell r="C237" t="str">
            <v>Investment Management</v>
          </cell>
          <cell r="D237" t="str">
            <v>Hopley</v>
          </cell>
          <cell r="E237" t="str">
            <v>713-853-3964</v>
          </cell>
          <cell r="F237" t="str">
            <v>Kafus Recon Term Loan 2</v>
          </cell>
          <cell r="G237" t="str">
            <v xml:space="preserve"> </v>
          </cell>
          <cell r="H237" t="str">
            <v>Paper</v>
          </cell>
          <cell r="I237" t="str">
            <v>Private</v>
          </cell>
          <cell r="J237" t="str">
            <v>Financing</v>
          </cell>
          <cell r="K237">
            <v>1</v>
          </cell>
          <cell r="L237">
            <v>1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V237">
            <v>0</v>
          </cell>
          <cell r="W237" t="str">
            <v>001:Enron-NA</v>
          </cell>
          <cell r="X237">
            <v>0</v>
          </cell>
          <cell r="Y237">
            <v>0</v>
          </cell>
          <cell r="Z237">
            <v>0</v>
          </cell>
          <cell r="AA237">
            <v>0</v>
          </cell>
          <cell r="AB237">
            <v>0</v>
          </cell>
          <cell r="AC237">
            <v>0</v>
          </cell>
          <cell r="AD237">
            <v>0</v>
          </cell>
          <cell r="AE237">
            <v>0</v>
          </cell>
          <cell r="AF237">
            <v>0</v>
          </cell>
          <cell r="AG237">
            <v>0</v>
          </cell>
          <cell r="AH237">
            <v>0</v>
          </cell>
          <cell r="AI237">
            <v>0</v>
          </cell>
          <cell r="AJ237">
            <v>0</v>
          </cell>
          <cell r="AK237">
            <v>0</v>
          </cell>
          <cell r="AL237">
            <v>0</v>
          </cell>
          <cell r="AM237">
            <v>0</v>
          </cell>
          <cell r="AN237">
            <v>0</v>
          </cell>
          <cell r="AP237">
            <v>0</v>
          </cell>
          <cell r="AQ237">
            <v>0</v>
          </cell>
          <cell r="AR237">
            <v>1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 t="str">
            <v xml:space="preserve"> </v>
          </cell>
          <cell r="BD237" t="str">
            <v xml:space="preserve"> </v>
          </cell>
          <cell r="BE237">
            <v>0</v>
          </cell>
        </row>
        <row r="238">
          <cell r="A238" t="str">
            <v>Show</v>
          </cell>
          <cell r="B238" t="str">
            <v>US Structured Credit-MTM</v>
          </cell>
          <cell r="C238" t="str">
            <v>Upstream</v>
          </cell>
          <cell r="D238" t="str">
            <v>Eubank</v>
          </cell>
          <cell r="E238" t="str">
            <v>713-853-6579</v>
          </cell>
          <cell r="F238" t="str">
            <v>LSI Preferred</v>
          </cell>
          <cell r="G238" t="str">
            <v xml:space="preserve"> </v>
          </cell>
          <cell r="H238" t="str">
            <v>OSX</v>
          </cell>
          <cell r="I238" t="str">
            <v>Private</v>
          </cell>
          <cell r="J238" t="str">
            <v>Financing</v>
          </cell>
          <cell r="K238">
            <v>1</v>
          </cell>
          <cell r="L238">
            <v>1</v>
          </cell>
          <cell r="M238">
            <v>0</v>
          </cell>
          <cell r="N238">
            <v>0</v>
          </cell>
          <cell r="O238">
            <v>0</v>
          </cell>
          <cell r="P238">
            <v>1473623.4832336628</v>
          </cell>
          <cell r="Q238">
            <v>1468556.3153602467</v>
          </cell>
          <cell r="R238">
            <v>5067.167873416096</v>
          </cell>
          <cell r="V238">
            <v>1473623.4832336628</v>
          </cell>
          <cell r="W238" t="str">
            <v>001:Enron-NA</v>
          </cell>
          <cell r="X238">
            <v>0</v>
          </cell>
          <cell r="Y238">
            <v>0</v>
          </cell>
          <cell r="Z238">
            <v>0</v>
          </cell>
          <cell r="AA238">
            <v>0</v>
          </cell>
          <cell r="AB238">
            <v>0</v>
          </cell>
          <cell r="AC238">
            <v>0</v>
          </cell>
          <cell r="AD238">
            <v>1468556.3153602467</v>
          </cell>
          <cell r="AE238">
            <v>5067.167873416096</v>
          </cell>
          <cell r="AF238">
            <v>0</v>
          </cell>
          <cell r="AG238">
            <v>2250</v>
          </cell>
          <cell r="AH238">
            <v>7317.167873416096</v>
          </cell>
          <cell r="AI238">
            <v>58193.659660175443</v>
          </cell>
          <cell r="AJ238">
            <v>0</v>
          </cell>
          <cell r="AK238">
            <v>54750</v>
          </cell>
          <cell r="AL238">
            <v>112943.65966017544</v>
          </cell>
          <cell r="AM238">
            <v>-730023.22451917874</v>
          </cell>
          <cell r="AN238">
            <v>1415429.8235734873</v>
          </cell>
          <cell r="AP238">
            <v>0</v>
          </cell>
          <cell r="AQ238">
            <v>1415429.8235734873</v>
          </cell>
          <cell r="AR238">
            <v>1</v>
          </cell>
          <cell r="AS238">
            <v>0</v>
          </cell>
          <cell r="AT238">
            <v>1473623.4832336628</v>
          </cell>
          <cell r="AU238">
            <v>8986.0654680163134</v>
          </cell>
          <cell r="AV238">
            <v>0</v>
          </cell>
          <cell r="AW238">
            <v>9750</v>
          </cell>
          <cell r="AX238">
            <v>18736.065468016313</v>
          </cell>
          <cell r="AY238">
            <v>58193.659660175443</v>
          </cell>
          <cell r="AZ238">
            <v>0</v>
          </cell>
          <cell r="BA238">
            <v>54750</v>
          </cell>
          <cell r="BB238">
            <v>112943.65966017544</v>
          </cell>
          <cell r="BC238" t="str">
            <v xml:space="preserve"> </v>
          </cell>
          <cell r="BD238" t="str">
            <v xml:space="preserve"> </v>
          </cell>
          <cell r="BE238">
            <v>3918.8975946002174</v>
          </cell>
        </row>
        <row r="239">
          <cell r="A239" t="str">
            <v>Show</v>
          </cell>
          <cell r="B239" t="str">
            <v>Priv. Equity Partnerships</v>
          </cell>
          <cell r="C239" t="str">
            <v>Investment Management</v>
          </cell>
          <cell r="D239" t="str">
            <v>Hopley</v>
          </cell>
          <cell r="E239" t="str">
            <v>713-853-3964</v>
          </cell>
          <cell r="F239" t="str">
            <v>Min Vap</v>
          </cell>
          <cell r="G239" t="str">
            <v xml:space="preserve"> </v>
          </cell>
          <cell r="H239" t="str">
            <v>Other</v>
          </cell>
          <cell r="I239" t="str">
            <v>Private</v>
          </cell>
          <cell r="J239" t="str">
            <v>Financing</v>
          </cell>
          <cell r="K239">
            <v>1</v>
          </cell>
          <cell r="L239">
            <v>1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V239">
            <v>0</v>
          </cell>
          <cell r="W239" t="str">
            <v>001:Enron-NA</v>
          </cell>
          <cell r="X239">
            <v>0</v>
          </cell>
          <cell r="Y239">
            <v>0</v>
          </cell>
          <cell r="Z239">
            <v>0</v>
          </cell>
          <cell r="AA239">
            <v>0</v>
          </cell>
          <cell r="AB239">
            <v>0</v>
          </cell>
          <cell r="AC239">
            <v>0</v>
          </cell>
          <cell r="AD239">
            <v>0</v>
          </cell>
          <cell r="AE239">
            <v>0</v>
          </cell>
          <cell r="AF239">
            <v>0</v>
          </cell>
          <cell r="AG239">
            <v>0</v>
          </cell>
          <cell r="AH239">
            <v>0</v>
          </cell>
          <cell r="AI239">
            <v>0</v>
          </cell>
          <cell r="AJ239">
            <v>0</v>
          </cell>
          <cell r="AK239">
            <v>0</v>
          </cell>
          <cell r="AL239">
            <v>0</v>
          </cell>
          <cell r="AM239">
            <v>0</v>
          </cell>
          <cell r="AN239">
            <v>0</v>
          </cell>
          <cell r="AP239">
            <v>0</v>
          </cell>
          <cell r="AQ239">
            <v>0</v>
          </cell>
          <cell r="AR239">
            <v>1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 t="str">
            <v xml:space="preserve"> </v>
          </cell>
          <cell r="BD239" t="str">
            <v xml:space="preserve"> </v>
          </cell>
          <cell r="BE239">
            <v>0</v>
          </cell>
        </row>
        <row r="240">
          <cell r="A240" t="str">
            <v>Show</v>
          </cell>
          <cell r="B240" t="str">
            <v>US Structured Credit-MTM</v>
          </cell>
          <cell r="C240" t="str">
            <v>Paper</v>
          </cell>
          <cell r="D240" t="str">
            <v>Ondarza</v>
          </cell>
          <cell r="E240" t="str">
            <v>713-853-6058</v>
          </cell>
          <cell r="F240" t="str">
            <v>Mobile Energy Services (Distressed Debt)</v>
          </cell>
          <cell r="G240" t="str">
            <v xml:space="preserve"> </v>
          </cell>
          <cell r="H240" t="str">
            <v>Energy</v>
          </cell>
          <cell r="I240" t="str">
            <v>Private</v>
          </cell>
          <cell r="J240" t="str">
            <v>Financing</v>
          </cell>
          <cell r="K240">
            <v>1</v>
          </cell>
          <cell r="L240">
            <v>1</v>
          </cell>
          <cell r="M240">
            <v>0</v>
          </cell>
          <cell r="N240">
            <v>0</v>
          </cell>
          <cell r="O240">
            <v>0</v>
          </cell>
          <cell r="P240">
            <v>848068.65728015907</v>
          </cell>
          <cell r="Q240">
            <v>848068.65728015907</v>
          </cell>
          <cell r="R240">
            <v>0</v>
          </cell>
          <cell r="V240">
            <v>848068.65728015907</v>
          </cell>
          <cell r="W240" t="str">
            <v>001:Enron-NA</v>
          </cell>
          <cell r="X240">
            <v>0</v>
          </cell>
          <cell r="Y240">
            <v>0</v>
          </cell>
          <cell r="Z240">
            <v>0</v>
          </cell>
          <cell r="AA240">
            <v>0</v>
          </cell>
          <cell r="AB240">
            <v>0</v>
          </cell>
          <cell r="AC240">
            <v>0</v>
          </cell>
          <cell r="AD240">
            <v>848068.65728015907</v>
          </cell>
          <cell r="AE240">
            <v>0</v>
          </cell>
          <cell r="AF240">
            <v>0</v>
          </cell>
          <cell r="AG240">
            <v>0</v>
          </cell>
          <cell r="AH240">
            <v>0</v>
          </cell>
          <cell r="AI240">
            <v>11872.96120192227</v>
          </cell>
          <cell r="AJ240">
            <v>0</v>
          </cell>
          <cell r="AK240">
            <v>0</v>
          </cell>
          <cell r="AL240">
            <v>11872.96120192227</v>
          </cell>
          <cell r="AM240">
            <v>3942.9004999999888</v>
          </cell>
          <cell r="AN240">
            <v>836196</v>
          </cell>
          <cell r="AP240">
            <v>0</v>
          </cell>
          <cell r="AQ240">
            <v>836196</v>
          </cell>
          <cell r="AR240">
            <v>1</v>
          </cell>
          <cell r="AS240">
            <v>0</v>
          </cell>
          <cell r="AT240">
            <v>848068.65728015907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11872.96120192227</v>
          </cell>
          <cell r="AZ240">
            <v>0</v>
          </cell>
          <cell r="BA240">
            <v>0</v>
          </cell>
          <cell r="BB240">
            <v>11872.96120192227</v>
          </cell>
          <cell r="BC240" t="str">
            <v xml:space="preserve"> </v>
          </cell>
          <cell r="BD240" t="str">
            <v xml:space="preserve"> </v>
          </cell>
          <cell r="BE240">
            <v>0</v>
          </cell>
        </row>
        <row r="241">
          <cell r="A241" t="str">
            <v>Show</v>
          </cell>
          <cell r="B241" t="str">
            <v>Production Payments</v>
          </cell>
          <cell r="C241" t="str">
            <v>Upstream</v>
          </cell>
          <cell r="D241" t="str">
            <v>Eubank</v>
          </cell>
          <cell r="E241" t="str">
            <v>713-853-6579</v>
          </cell>
          <cell r="F241" t="str">
            <v>NRM Edisto</v>
          </cell>
          <cell r="G241" t="str">
            <v xml:space="preserve"> </v>
          </cell>
          <cell r="H241" t="str">
            <v>Energy</v>
          </cell>
          <cell r="I241" t="str">
            <v>Private</v>
          </cell>
          <cell r="J241" t="str">
            <v>Financing</v>
          </cell>
          <cell r="K241">
            <v>1</v>
          </cell>
          <cell r="L241">
            <v>1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V241">
            <v>0</v>
          </cell>
          <cell r="W241" t="str">
            <v>001:Enron-NA</v>
          </cell>
          <cell r="X241">
            <v>0</v>
          </cell>
          <cell r="Y241">
            <v>0</v>
          </cell>
          <cell r="Z241">
            <v>0</v>
          </cell>
          <cell r="AA241">
            <v>0</v>
          </cell>
          <cell r="AB241">
            <v>0</v>
          </cell>
          <cell r="AC241">
            <v>0</v>
          </cell>
          <cell r="AD241">
            <v>0</v>
          </cell>
          <cell r="AE241">
            <v>0</v>
          </cell>
          <cell r="AF241">
            <v>0</v>
          </cell>
          <cell r="AG241">
            <v>0</v>
          </cell>
          <cell r="AH241">
            <v>0</v>
          </cell>
          <cell r="AI241">
            <v>0</v>
          </cell>
          <cell r="AJ241">
            <v>0</v>
          </cell>
          <cell r="AK241">
            <v>-11832</v>
          </cell>
          <cell r="AL241">
            <v>-11832</v>
          </cell>
          <cell r="AM241">
            <v>0</v>
          </cell>
          <cell r="AN241">
            <v>0</v>
          </cell>
          <cell r="AP241">
            <v>0</v>
          </cell>
          <cell r="AQ241">
            <v>0</v>
          </cell>
          <cell r="AR241">
            <v>1</v>
          </cell>
          <cell r="AS241">
            <v>0</v>
          </cell>
          <cell r="AT241">
            <v>0</v>
          </cell>
          <cell r="AU241">
            <v>0</v>
          </cell>
          <cell r="AV241">
            <v>0</v>
          </cell>
          <cell r="AW241">
            <v>-11832</v>
          </cell>
          <cell r="AX241">
            <v>-11832</v>
          </cell>
          <cell r="AY241">
            <v>0</v>
          </cell>
          <cell r="AZ241">
            <v>0</v>
          </cell>
          <cell r="BA241">
            <v>-11832</v>
          </cell>
          <cell r="BB241">
            <v>-11832</v>
          </cell>
          <cell r="BC241" t="str">
            <v xml:space="preserve"> </v>
          </cell>
          <cell r="BD241" t="str">
            <v xml:space="preserve"> </v>
          </cell>
          <cell r="BE241">
            <v>0</v>
          </cell>
        </row>
        <row r="242">
          <cell r="A242" t="str">
            <v>Show</v>
          </cell>
          <cell r="B242" t="str">
            <v>US Structured Credit-Book RA</v>
          </cell>
          <cell r="C242" t="str">
            <v>Restructured Assets</v>
          </cell>
          <cell r="D242" t="str">
            <v>Hopley</v>
          </cell>
          <cell r="E242" t="str">
            <v>713-853-3964</v>
          </cell>
          <cell r="F242" t="str">
            <v>NSM C Sub Notes RA</v>
          </cell>
          <cell r="G242" t="str">
            <v xml:space="preserve"> </v>
          </cell>
          <cell r="H242" t="str">
            <v>Steel</v>
          </cell>
          <cell r="I242" t="str">
            <v>Private</v>
          </cell>
          <cell r="J242" t="str">
            <v>Financing</v>
          </cell>
          <cell r="K242">
            <v>1</v>
          </cell>
          <cell r="L242">
            <v>1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V242">
            <v>0</v>
          </cell>
          <cell r="W242" t="str">
            <v>001:Enron-NA</v>
          </cell>
          <cell r="X242">
            <v>0</v>
          </cell>
          <cell r="Y242">
            <v>0</v>
          </cell>
          <cell r="Z242">
            <v>0</v>
          </cell>
          <cell r="AA242">
            <v>0</v>
          </cell>
          <cell r="AB242">
            <v>0</v>
          </cell>
          <cell r="AC242">
            <v>0</v>
          </cell>
          <cell r="AD242">
            <v>0</v>
          </cell>
          <cell r="AE242">
            <v>0</v>
          </cell>
          <cell r="AF242">
            <v>0</v>
          </cell>
          <cell r="AG242">
            <v>0</v>
          </cell>
          <cell r="AH242">
            <v>0</v>
          </cell>
          <cell r="AI242">
            <v>0</v>
          </cell>
          <cell r="AJ242">
            <v>0</v>
          </cell>
          <cell r="AK242">
            <v>0</v>
          </cell>
          <cell r="AL242">
            <v>0</v>
          </cell>
          <cell r="AM242">
            <v>0</v>
          </cell>
          <cell r="AN242">
            <v>0</v>
          </cell>
          <cell r="AP242">
            <v>0</v>
          </cell>
          <cell r="AQ242">
            <v>0</v>
          </cell>
          <cell r="AR242">
            <v>1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 t="str">
            <v xml:space="preserve"> </v>
          </cell>
          <cell r="BD242" t="str">
            <v xml:space="preserve"> </v>
          </cell>
          <cell r="BE242">
            <v>0</v>
          </cell>
        </row>
        <row r="243">
          <cell r="A243" t="str">
            <v>Show</v>
          </cell>
          <cell r="B243" t="str">
            <v>US Structured Credit-Book RA</v>
          </cell>
          <cell r="C243" t="str">
            <v>Restructured Assets</v>
          </cell>
          <cell r="D243" t="str">
            <v>Hopley</v>
          </cell>
          <cell r="E243" t="str">
            <v>713-853-3964</v>
          </cell>
          <cell r="F243" t="str">
            <v>Qualitech Sr. Sub RA</v>
          </cell>
          <cell r="G243" t="str">
            <v xml:space="preserve"> </v>
          </cell>
          <cell r="H243" t="str">
            <v>Steel</v>
          </cell>
          <cell r="I243" t="str">
            <v>Private</v>
          </cell>
          <cell r="J243" t="str">
            <v>Financing</v>
          </cell>
          <cell r="K243">
            <v>1</v>
          </cell>
          <cell r="L243">
            <v>1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V243">
            <v>0</v>
          </cell>
          <cell r="W243" t="str">
            <v>001:Enron-NA</v>
          </cell>
          <cell r="X243">
            <v>0</v>
          </cell>
          <cell r="Y243">
            <v>0</v>
          </cell>
          <cell r="Z243">
            <v>0</v>
          </cell>
          <cell r="AA243">
            <v>0</v>
          </cell>
          <cell r="AB243">
            <v>0</v>
          </cell>
          <cell r="AC243">
            <v>0</v>
          </cell>
          <cell r="AD243">
            <v>0</v>
          </cell>
          <cell r="AE243">
            <v>0</v>
          </cell>
          <cell r="AF243">
            <v>0</v>
          </cell>
          <cell r="AG243">
            <v>0</v>
          </cell>
          <cell r="AH243">
            <v>0</v>
          </cell>
          <cell r="AI243">
            <v>0</v>
          </cell>
          <cell r="AJ243">
            <v>0</v>
          </cell>
          <cell r="AK243">
            <v>0</v>
          </cell>
          <cell r="AL243">
            <v>0</v>
          </cell>
          <cell r="AM243">
            <v>0</v>
          </cell>
          <cell r="AN243">
            <v>0</v>
          </cell>
          <cell r="AP243">
            <v>0</v>
          </cell>
          <cell r="AQ243">
            <v>0</v>
          </cell>
          <cell r="AR243">
            <v>1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 t="str">
            <v xml:space="preserve"> </v>
          </cell>
          <cell r="BD243" t="str">
            <v xml:space="preserve"> </v>
          </cell>
          <cell r="BE243">
            <v>0</v>
          </cell>
        </row>
        <row r="244">
          <cell r="A244" t="str">
            <v>Show</v>
          </cell>
          <cell r="B244" t="str">
            <v>US Structured Credit-Book RA</v>
          </cell>
          <cell r="C244" t="str">
            <v>Restructured Assets</v>
          </cell>
          <cell r="D244" t="str">
            <v>Hopley</v>
          </cell>
          <cell r="E244" t="str">
            <v>713-853-3964</v>
          </cell>
          <cell r="F244" t="str">
            <v>Qualitech Credit Reserve RA</v>
          </cell>
          <cell r="G244" t="str">
            <v xml:space="preserve"> </v>
          </cell>
          <cell r="H244" t="str">
            <v>Steel</v>
          </cell>
          <cell r="I244" t="str">
            <v>Private</v>
          </cell>
          <cell r="J244" t="str">
            <v>Financing</v>
          </cell>
          <cell r="K244">
            <v>1</v>
          </cell>
          <cell r="L244">
            <v>1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V244">
            <v>0</v>
          </cell>
          <cell r="W244" t="str">
            <v>001:Enron-NA</v>
          </cell>
          <cell r="X244">
            <v>0</v>
          </cell>
          <cell r="Y244">
            <v>0</v>
          </cell>
          <cell r="Z244">
            <v>0</v>
          </cell>
          <cell r="AA244">
            <v>0</v>
          </cell>
          <cell r="AB244">
            <v>0</v>
          </cell>
          <cell r="AC244">
            <v>0</v>
          </cell>
          <cell r="AD244">
            <v>0</v>
          </cell>
          <cell r="AE244">
            <v>0</v>
          </cell>
          <cell r="AF244">
            <v>0</v>
          </cell>
          <cell r="AG244">
            <v>0</v>
          </cell>
          <cell r="AH244">
            <v>0</v>
          </cell>
          <cell r="AI244">
            <v>0</v>
          </cell>
          <cell r="AJ244">
            <v>0</v>
          </cell>
          <cell r="AK244">
            <v>0</v>
          </cell>
          <cell r="AL244">
            <v>0</v>
          </cell>
          <cell r="AM244">
            <v>0</v>
          </cell>
          <cell r="AN244">
            <v>0</v>
          </cell>
          <cell r="AP244">
            <v>0</v>
          </cell>
          <cell r="AQ244">
            <v>0</v>
          </cell>
          <cell r="AR244">
            <v>1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 t="str">
            <v xml:space="preserve"> </v>
          </cell>
          <cell r="BD244" t="str">
            <v xml:space="preserve"> </v>
          </cell>
          <cell r="BE244">
            <v>0</v>
          </cell>
        </row>
        <row r="245">
          <cell r="A245" t="str">
            <v>Show</v>
          </cell>
          <cell r="B245" t="str">
            <v>US Structured Credit-Book RA</v>
          </cell>
          <cell r="C245" t="str">
            <v>Restructured Assets</v>
          </cell>
          <cell r="D245" t="str">
            <v>Hopley</v>
          </cell>
          <cell r="E245" t="str">
            <v>713-853-3964</v>
          </cell>
          <cell r="F245" t="str">
            <v>Qualitech Jr. Sub RA</v>
          </cell>
          <cell r="G245" t="str">
            <v xml:space="preserve"> </v>
          </cell>
          <cell r="H245" t="str">
            <v>Steel</v>
          </cell>
          <cell r="I245" t="str">
            <v>Private</v>
          </cell>
          <cell r="J245" t="str">
            <v>Financing</v>
          </cell>
          <cell r="K245">
            <v>1</v>
          </cell>
          <cell r="L245">
            <v>1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V245">
            <v>0</v>
          </cell>
          <cell r="W245" t="str">
            <v>001:Enron-NA</v>
          </cell>
          <cell r="X245">
            <v>0</v>
          </cell>
          <cell r="Y245">
            <v>0</v>
          </cell>
          <cell r="Z245">
            <v>0</v>
          </cell>
          <cell r="AA245">
            <v>0</v>
          </cell>
          <cell r="AB245">
            <v>0</v>
          </cell>
          <cell r="AC245">
            <v>0</v>
          </cell>
          <cell r="AD245">
            <v>0</v>
          </cell>
          <cell r="AE245">
            <v>0</v>
          </cell>
          <cell r="AF245">
            <v>0</v>
          </cell>
          <cell r="AG245">
            <v>0</v>
          </cell>
          <cell r="AH245">
            <v>0</v>
          </cell>
          <cell r="AI245">
            <v>0</v>
          </cell>
          <cell r="AJ245">
            <v>0</v>
          </cell>
          <cell r="AK245">
            <v>0</v>
          </cell>
          <cell r="AL245">
            <v>0</v>
          </cell>
          <cell r="AM245">
            <v>0</v>
          </cell>
          <cell r="AN245">
            <v>0</v>
          </cell>
          <cell r="AP245">
            <v>0</v>
          </cell>
          <cell r="AQ245">
            <v>0</v>
          </cell>
          <cell r="AR245">
            <v>1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 t="str">
            <v xml:space="preserve"> </v>
          </cell>
          <cell r="BD245" t="str">
            <v xml:space="preserve"> </v>
          </cell>
          <cell r="BE245">
            <v>0</v>
          </cell>
        </row>
        <row r="246">
          <cell r="A246" t="str">
            <v>Show</v>
          </cell>
          <cell r="B246" t="str">
            <v>US Structured Credit-MTM</v>
          </cell>
          <cell r="C246" t="str">
            <v>Downstream</v>
          </cell>
          <cell r="D246" t="str">
            <v>Ajello</v>
          </cell>
          <cell r="E246" t="str">
            <v>713-853-1949</v>
          </cell>
          <cell r="F246" t="str">
            <v>Steel Dynamics Term Loan</v>
          </cell>
          <cell r="G246" t="str">
            <v xml:space="preserve"> </v>
          </cell>
          <cell r="H246" t="str">
            <v>Steel</v>
          </cell>
          <cell r="I246" t="str">
            <v>Private</v>
          </cell>
          <cell r="J246" t="str">
            <v>Financing</v>
          </cell>
          <cell r="K246">
            <v>1</v>
          </cell>
          <cell r="L246">
            <v>1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V246">
            <v>0</v>
          </cell>
          <cell r="W246" t="str">
            <v>001:Enron-NA</v>
          </cell>
          <cell r="X246">
            <v>0</v>
          </cell>
          <cell r="Y246">
            <v>0</v>
          </cell>
          <cell r="Z246">
            <v>0</v>
          </cell>
          <cell r="AA246">
            <v>0</v>
          </cell>
          <cell r="AB246">
            <v>0</v>
          </cell>
          <cell r="AC246">
            <v>0</v>
          </cell>
          <cell r="AD246">
            <v>0</v>
          </cell>
          <cell r="AE246">
            <v>0</v>
          </cell>
          <cell r="AF246">
            <v>0</v>
          </cell>
          <cell r="AG246">
            <v>0</v>
          </cell>
          <cell r="AH246">
            <v>0</v>
          </cell>
          <cell r="AI246">
            <v>0</v>
          </cell>
          <cell r="AJ246">
            <v>0</v>
          </cell>
          <cell r="AK246">
            <v>0</v>
          </cell>
          <cell r="AL246">
            <v>0</v>
          </cell>
          <cell r="AM246">
            <v>334694.85922078602</v>
          </cell>
          <cell r="AN246">
            <v>0</v>
          </cell>
          <cell r="AP246">
            <v>0</v>
          </cell>
          <cell r="AQ246">
            <v>0</v>
          </cell>
          <cell r="AR246">
            <v>1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 t="str">
            <v xml:space="preserve"> </v>
          </cell>
          <cell r="BD246" t="str">
            <v xml:space="preserve"> </v>
          </cell>
          <cell r="BE246">
            <v>0</v>
          </cell>
        </row>
        <row r="247">
          <cell r="A247" t="str">
            <v>Show</v>
          </cell>
          <cell r="B247" t="str">
            <v>US Structured Credit-MTM</v>
          </cell>
          <cell r="C247" t="str">
            <v>Downstream</v>
          </cell>
          <cell r="D247" t="str">
            <v>Ajello</v>
          </cell>
          <cell r="E247" t="str">
            <v>713-853-1949</v>
          </cell>
          <cell r="F247" t="str">
            <v>Steel Dynamics Revolver</v>
          </cell>
          <cell r="G247" t="str">
            <v xml:space="preserve"> </v>
          </cell>
          <cell r="H247" t="str">
            <v>Steel</v>
          </cell>
          <cell r="I247" t="str">
            <v>Private</v>
          </cell>
          <cell r="J247" t="str">
            <v>Financing</v>
          </cell>
          <cell r="K247">
            <v>1</v>
          </cell>
          <cell r="L247">
            <v>1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V247">
            <v>0</v>
          </cell>
          <cell r="W247" t="str">
            <v>001:Enron-NA</v>
          </cell>
          <cell r="X247">
            <v>0</v>
          </cell>
          <cell r="Y247">
            <v>0</v>
          </cell>
          <cell r="Z247">
            <v>0</v>
          </cell>
          <cell r="AA247">
            <v>0</v>
          </cell>
          <cell r="AB247">
            <v>0</v>
          </cell>
          <cell r="AC247">
            <v>0</v>
          </cell>
          <cell r="AD247">
            <v>0</v>
          </cell>
          <cell r="AE247">
            <v>0</v>
          </cell>
          <cell r="AF247">
            <v>0</v>
          </cell>
          <cell r="AG247">
            <v>0</v>
          </cell>
          <cell r="AH247">
            <v>0</v>
          </cell>
          <cell r="AI247">
            <v>0</v>
          </cell>
          <cell r="AJ247">
            <v>0</v>
          </cell>
          <cell r="AK247">
            <v>-0.22000000000116415</v>
          </cell>
          <cell r="AL247">
            <v>-0.22000000000116415</v>
          </cell>
          <cell r="AM247">
            <v>441718.99145038461</v>
          </cell>
          <cell r="AN247">
            <v>0</v>
          </cell>
          <cell r="AP247">
            <v>0</v>
          </cell>
          <cell r="AQ247">
            <v>0</v>
          </cell>
          <cell r="AR247">
            <v>1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-7138.21</v>
          </cell>
          <cell r="AX247">
            <v>-7138.21</v>
          </cell>
          <cell r="AY247">
            <v>0</v>
          </cell>
          <cell r="AZ247">
            <v>0</v>
          </cell>
          <cell r="BA247">
            <v>-0.22000000000116415</v>
          </cell>
          <cell r="BB247">
            <v>-0.22000000000116415</v>
          </cell>
          <cell r="BC247" t="str">
            <v xml:space="preserve"> </v>
          </cell>
          <cell r="BD247" t="str">
            <v xml:space="preserve"> </v>
          </cell>
          <cell r="BE247">
            <v>0</v>
          </cell>
        </row>
        <row r="248">
          <cell r="A248" t="str">
            <v>Show</v>
          </cell>
          <cell r="B248" t="str">
            <v>US Structured Credit-MTM RA</v>
          </cell>
          <cell r="C248" t="str">
            <v>Restructured Assets</v>
          </cell>
          <cell r="D248" t="str">
            <v>Hopley</v>
          </cell>
          <cell r="E248" t="str">
            <v>713-853-3964</v>
          </cell>
          <cell r="F248" t="str">
            <v>Inland Resources Preferred RA</v>
          </cell>
          <cell r="G248" t="str">
            <v xml:space="preserve"> </v>
          </cell>
          <cell r="H248" t="str">
            <v>Energy</v>
          </cell>
          <cell r="I248" t="str">
            <v>Private</v>
          </cell>
          <cell r="J248" t="str">
            <v>Financing</v>
          </cell>
          <cell r="K248">
            <v>1</v>
          </cell>
          <cell r="L248">
            <v>1</v>
          </cell>
          <cell r="M248">
            <v>0</v>
          </cell>
          <cell r="N248">
            <v>0</v>
          </cell>
          <cell r="O248">
            <v>0</v>
          </cell>
          <cell r="P248">
            <v>5084838.8687634822</v>
          </cell>
          <cell r="Q248">
            <v>5077196.6345760562</v>
          </cell>
          <cell r="R248">
            <v>7642.2341874260455</v>
          </cell>
          <cell r="V248">
            <v>5084838.8687634822</v>
          </cell>
          <cell r="W248" t="str">
            <v>001:Enron-NA</v>
          </cell>
          <cell r="X248">
            <v>0</v>
          </cell>
          <cell r="Y248">
            <v>0</v>
          </cell>
          <cell r="Z248">
            <v>0</v>
          </cell>
          <cell r="AA248">
            <v>0</v>
          </cell>
          <cell r="AB248">
            <v>0</v>
          </cell>
          <cell r="AC248">
            <v>0</v>
          </cell>
          <cell r="AD248">
            <v>5077196.6345760562</v>
          </cell>
          <cell r="AE248">
            <v>7642.2341874260455</v>
          </cell>
          <cell r="AF248">
            <v>0</v>
          </cell>
          <cell r="AG248">
            <v>6012.5700963541167</v>
          </cell>
          <cell r="AH248">
            <v>13654.804283780162</v>
          </cell>
          <cell r="AI248">
            <v>902101.27846862329</v>
          </cell>
          <cell r="AJ248">
            <v>0</v>
          </cell>
          <cell r="AK248">
            <v>151402.79790624999</v>
          </cell>
          <cell r="AL248">
            <v>1053504.0763748731</v>
          </cell>
          <cell r="AM248">
            <v>-1768456.1958036928</v>
          </cell>
          <cell r="AN248">
            <v>4182737.5902948589</v>
          </cell>
          <cell r="AP248">
            <v>0</v>
          </cell>
          <cell r="AQ248">
            <v>4182737.5902948589</v>
          </cell>
          <cell r="AR248">
            <v>1</v>
          </cell>
          <cell r="AS248">
            <v>0</v>
          </cell>
          <cell r="AT248">
            <v>5084838.8687634822</v>
          </cell>
          <cell r="AU248">
            <v>751617.84886541776</v>
          </cell>
          <cell r="AV248">
            <v>0</v>
          </cell>
          <cell r="AW248">
            <v>26054.4704175347</v>
          </cell>
          <cell r="AX248">
            <v>777672.31928295235</v>
          </cell>
          <cell r="AY248">
            <v>902101.27846862329</v>
          </cell>
          <cell r="AZ248">
            <v>0</v>
          </cell>
          <cell r="BA248">
            <v>151402.79790624999</v>
          </cell>
          <cell r="BB248">
            <v>1053504.0763748731</v>
          </cell>
          <cell r="BC248" t="str">
            <v xml:space="preserve"> </v>
          </cell>
          <cell r="BD248" t="str">
            <v xml:space="preserve"> </v>
          </cell>
          <cell r="BE248">
            <v>743975.61467799172</v>
          </cell>
        </row>
        <row r="249">
          <cell r="A249" t="str">
            <v>Show</v>
          </cell>
          <cell r="B249" t="str">
            <v>US Structured Credit-MTM RA</v>
          </cell>
          <cell r="C249" t="str">
            <v>Restructured Assets</v>
          </cell>
          <cell r="D249" t="str">
            <v>Hopley</v>
          </cell>
          <cell r="E249" t="str">
            <v>713-853-3964</v>
          </cell>
          <cell r="F249" t="str">
            <v>Tripoint (ACS) Revolver RA</v>
          </cell>
          <cell r="G249" t="str">
            <v xml:space="preserve"> </v>
          </cell>
          <cell r="H249" t="str">
            <v>OSX</v>
          </cell>
          <cell r="I249" t="str">
            <v>Private</v>
          </cell>
          <cell r="J249" t="str">
            <v>Financing</v>
          </cell>
          <cell r="K249">
            <v>1</v>
          </cell>
          <cell r="L249">
            <v>1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V249">
            <v>0</v>
          </cell>
          <cell r="W249" t="str">
            <v>001:Enron-NA</v>
          </cell>
          <cell r="X249">
            <v>0</v>
          </cell>
          <cell r="Y249">
            <v>0</v>
          </cell>
          <cell r="Z249">
            <v>0</v>
          </cell>
          <cell r="AA249">
            <v>0</v>
          </cell>
          <cell r="AB249">
            <v>0</v>
          </cell>
          <cell r="AC249">
            <v>0</v>
          </cell>
          <cell r="AD249">
            <v>0</v>
          </cell>
          <cell r="AE249">
            <v>0</v>
          </cell>
          <cell r="AF249">
            <v>0</v>
          </cell>
          <cell r="AG249">
            <v>0</v>
          </cell>
          <cell r="AH249">
            <v>0</v>
          </cell>
          <cell r="AI249">
            <v>113359.25069294474</v>
          </cell>
          <cell r="AJ249">
            <v>0</v>
          </cell>
          <cell r="AK249">
            <v>28009.25722181952</v>
          </cell>
          <cell r="AL249">
            <v>141368.50791476428</v>
          </cell>
          <cell r="AM249">
            <v>54792.681189856652</v>
          </cell>
          <cell r="AN249">
            <v>1461640.7493070553</v>
          </cell>
          <cell r="AP249">
            <v>0</v>
          </cell>
          <cell r="AQ249">
            <v>1461640.7493070553</v>
          </cell>
          <cell r="AR249">
            <v>1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113359.25069294474</v>
          </cell>
          <cell r="AZ249">
            <v>0</v>
          </cell>
          <cell r="BA249">
            <v>28009.25722181952</v>
          </cell>
          <cell r="BB249">
            <v>141368.50791476428</v>
          </cell>
          <cell r="BC249" t="str">
            <v xml:space="preserve"> </v>
          </cell>
          <cell r="BD249" t="str">
            <v xml:space="preserve"> </v>
          </cell>
          <cell r="BE249">
            <v>0</v>
          </cell>
        </row>
        <row r="250">
          <cell r="A250" t="str">
            <v>Show</v>
          </cell>
          <cell r="B250" t="str">
            <v>US Structured Credit-MTM RA</v>
          </cell>
          <cell r="C250" t="str">
            <v>Restructured Assets</v>
          </cell>
          <cell r="D250" t="str">
            <v>Hopley</v>
          </cell>
          <cell r="E250" t="str">
            <v>713-853-3964</v>
          </cell>
          <cell r="F250" t="str">
            <v>Tripoint (ACS) Term Loan RA</v>
          </cell>
          <cell r="G250" t="str">
            <v xml:space="preserve"> </v>
          </cell>
          <cell r="H250" t="str">
            <v>OSX</v>
          </cell>
          <cell r="I250" t="str">
            <v>Private</v>
          </cell>
          <cell r="J250" t="str">
            <v>Financing</v>
          </cell>
          <cell r="K250">
            <v>1</v>
          </cell>
          <cell r="L250">
            <v>1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V250">
            <v>0</v>
          </cell>
          <cell r="W250" t="str">
            <v>001:Enron-NA</v>
          </cell>
          <cell r="X250">
            <v>0</v>
          </cell>
          <cell r="Y250">
            <v>0</v>
          </cell>
          <cell r="Z250">
            <v>0</v>
          </cell>
          <cell r="AA250">
            <v>0</v>
          </cell>
          <cell r="AB250">
            <v>0</v>
          </cell>
          <cell r="AC250">
            <v>0</v>
          </cell>
          <cell r="AD250">
            <v>0</v>
          </cell>
          <cell r="AE250">
            <v>0</v>
          </cell>
          <cell r="AF250">
            <v>0</v>
          </cell>
          <cell r="AG250">
            <v>0</v>
          </cell>
          <cell r="AH250">
            <v>0</v>
          </cell>
          <cell r="AI250">
            <v>251128.73062770395</v>
          </cell>
          <cell r="AJ250">
            <v>0</v>
          </cell>
          <cell r="AK250">
            <v>-22639.556666666671</v>
          </cell>
          <cell r="AL250">
            <v>228489.17396103728</v>
          </cell>
          <cell r="AM250">
            <v>118850.09248811041</v>
          </cell>
          <cell r="AN250">
            <v>3186371.2693722961</v>
          </cell>
          <cell r="AP250">
            <v>0</v>
          </cell>
          <cell r="AQ250">
            <v>3186371.2693722961</v>
          </cell>
          <cell r="AR250">
            <v>1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251128.73062770395</v>
          </cell>
          <cell r="AZ250">
            <v>0</v>
          </cell>
          <cell r="BA250">
            <v>-22639.556666666671</v>
          </cell>
          <cell r="BB250">
            <v>228489.17396103728</v>
          </cell>
          <cell r="BC250" t="str">
            <v xml:space="preserve"> </v>
          </cell>
          <cell r="BD250" t="str">
            <v xml:space="preserve"> </v>
          </cell>
          <cell r="BE250">
            <v>0</v>
          </cell>
        </row>
        <row r="251">
          <cell r="A251" t="str">
            <v>Show</v>
          </cell>
          <cell r="B251" t="str">
            <v>US Structured Credit-MTM</v>
          </cell>
          <cell r="C251" t="str">
            <v>Upstream</v>
          </cell>
          <cell r="D251" t="str">
            <v>Cleveland</v>
          </cell>
          <cell r="E251" t="str">
            <v>713-853-3154</v>
          </cell>
          <cell r="F251" t="str">
            <v>Aspect Resources Sr. Revolver</v>
          </cell>
          <cell r="G251" t="str">
            <v xml:space="preserve"> </v>
          </cell>
          <cell r="H251" t="str">
            <v>Energy</v>
          </cell>
          <cell r="I251" t="str">
            <v>Private</v>
          </cell>
          <cell r="J251" t="str">
            <v>Financing</v>
          </cell>
          <cell r="K251">
            <v>1</v>
          </cell>
          <cell r="L251">
            <v>1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V251">
            <v>0</v>
          </cell>
          <cell r="W251" t="str">
            <v>001:Enron-NA</v>
          </cell>
          <cell r="X251">
            <v>0</v>
          </cell>
          <cell r="Y251">
            <v>0</v>
          </cell>
          <cell r="Z251">
            <v>0</v>
          </cell>
          <cell r="AA251">
            <v>0</v>
          </cell>
          <cell r="AB251">
            <v>0</v>
          </cell>
          <cell r="AC251">
            <v>0</v>
          </cell>
          <cell r="AD251">
            <v>0</v>
          </cell>
          <cell r="AE251">
            <v>0</v>
          </cell>
          <cell r="AF251">
            <v>0</v>
          </cell>
          <cell r="AG251">
            <v>-2.9908018380883617E-4</v>
          </cell>
          <cell r="AH251">
            <v>-2.9908018380883617E-4</v>
          </cell>
          <cell r="AI251">
            <v>305675.65187996381</v>
          </cell>
          <cell r="AJ251">
            <v>0</v>
          </cell>
          <cell r="AK251">
            <v>141747.85900306632</v>
          </cell>
          <cell r="AL251">
            <v>447423.51088303042</v>
          </cell>
          <cell r="AM251">
            <v>197867.9237481975</v>
          </cell>
          <cell r="AN251">
            <v>7604186.890725283</v>
          </cell>
          <cell r="AP251">
            <v>0</v>
          </cell>
          <cell r="AQ251">
            <v>120662.64000000001</v>
          </cell>
          <cell r="AR251">
            <v>1</v>
          </cell>
          <cell r="AS251">
            <v>0</v>
          </cell>
          <cell r="AT251">
            <v>0</v>
          </cell>
          <cell r="AU251">
            <v>120662.99890000012</v>
          </cell>
          <cell r="AV251">
            <v>0</v>
          </cell>
          <cell r="AW251">
            <v>16957.073681946855</v>
          </cell>
          <cell r="AX251">
            <v>137620.07258194697</v>
          </cell>
          <cell r="AY251">
            <v>305675.65187996381</v>
          </cell>
          <cell r="AZ251">
            <v>0</v>
          </cell>
          <cell r="BA251">
            <v>141747.85900306632</v>
          </cell>
          <cell r="BB251">
            <v>447423.51088303042</v>
          </cell>
          <cell r="BC251" t="str">
            <v xml:space="preserve"> </v>
          </cell>
          <cell r="BD251" t="str">
            <v xml:space="preserve"> </v>
          </cell>
          <cell r="BE251">
            <v>120662.99890000012</v>
          </cell>
        </row>
        <row r="252">
          <cell r="A252" t="str">
            <v>Show</v>
          </cell>
          <cell r="B252" t="str">
            <v>Total Return Swap</v>
          </cell>
          <cell r="C252" t="str">
            <v>Asset Book</v>
          </cell>
          <cell r="D252" t="str">
            <v>Byargeon</v>
          </cell>
          <cell r="E252" t="str">
            <v>713-853-0650</v>
          </cell>
          <cell r="F252" t="str">
            <v>Iguana Residual</v>
          </cell>
          <cell r="G252" t="str">
            <v xml:space="preserve"> </v>
          </cell>
          <cell r="H252" t="str">
            <v>Energy</v>
          </cell>
          <cell r="I252" t="str">
            <v>Private</v>
          </cell>
          <cell r="J252" t="str">
            <v>Financing</v>
          </cell>
          <cell r="K252">
            <v>1</v>
          </cell>
          <cell r="L252">
            <v>1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V252">
            <v>0</v>
          </cell>
          <cell r="W252" t="str">
            <v>001:Enron-NA</v>
          </cell>
          <cell r="X252">
            <v>0</v>
          </cell>
          <cell r="Y252">
            <v>0</v>
          </cell>
          <cell r="Z252">
            <v>0</v>
          </cell>
          <cell r="AA252">
            <v>0</v>
          </cell>
          <cell r="AB252">
            <v>0</v>
          </cell>
          <cell r="AC252">
            <v>0</v>
          </cell>
          <cell r="AD252">
            <v>0</v>
          </cell>
          <cell r="AE252">
            <v>0</v>
          </cell>
          <cell r="AF252">
            <v>0</v>
          </cell>
          <cell r="AG252">
            <v>0</v>
          </cell>
          <cell r="AH252">
            <v>0</v>
          </cell>
          <cell r="AI252">
            <v>0</v>
          </cell>
          <cell r="AJ252">
            <v>0</v>
          </cell>
          <cell r="AK252">
            <v>0</v>
          </cell>
          <cell r="AL252">
            <v>0</v>
          </cell>
          <cell r="AM252">
            <v>0</v>
          </cell>
          <cell r="AN252">
            <v>0</v>
          </cell>
          <cell r="AP252">
            <v>0</v>
          </cell>
          <cell r="AQ252">
            <v>0</v>
          </cell>
          <cell r="AR252">
            <v>1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 t="str">
            <v xml:space="preserve"> </v>
          </cell>
          <cell r="BD252" t="str">
            <v xml:space="preserve"> </v>
          </cell>
          <cell r="BE252">
            <v>0</v>
          </cell>
        </row>
        <row r="253">
          <cell r="A253" t="str">
            <v>Show</v>
          </cell>
          <cell r="B253" t="str">
            <v>Total Return Swap</v>
          </cell>
          <cell r="C253" t="str">
            <v>Iguana</v>
          </cell>
          <cell r="D253" t="str">
            <v>Byargeon</v>
          </cell>
          <cell r="E253" t="str">
            <v>713-853-0650</v>
          </cell>
          <cell r="F253" t="str">
            <v>Mariner Debt Iguana</v>
          </cell>
          <cell r="G253" t="str">
            <v xml:space="preserve"> </v>
          </cell>
          <cell r="H253" t="str">
            <v>Energy</v>
          </cell>
          <cell r="I253" t="str">
            <v>Private</v>
          </cell>
          <cell r="J253" t="str">
            <v>Financing</v>
          </cell>
          <cell r="K253">
            <v>1</v>
          </cell>
          <cell r="L253">
            <v>1</v>
          </cell>
          <cell r="M253">
            <v>0</v>
          </cell>
          <cell r="N253">
            <v>0</v>
          </cell>
          <cell r="O253">
            <v>0</v>
          </cell>
          <cell r="P253">
            <v>50894984</v>
          </cell>
          <cell r="Q253">
            <v>50894984</v>
          </cell>
          <cell r="R253">
            <v>0</v>
          </cell>
          <cell r="V253">
            <v>50894984</v>
          </cell>
          <cell r="W253" t="str">
            <v>001:Enron-NA</v>
          </cell>
          <cell r="X253">
            <v>0</v>
          </cell>
          <cell r="Y253">
            <v>0</v>
          </cell>
          <cell r="Z253">
            <v>0</v>
          </cell>
          <cell r="AA253">
            <v>0</v>
          </cell>
          <cell r="AB253">
            <v>0</v>
          </cell>
          <cell r="AC253">
            <v>0</v>
          </cell>
          <cell r="AD253">
            <v>50894984</v>
          </cell>
          <cell r="AE253">
            <v>0</v>
          </cell>
          <cell r="AF253">
            <v>0</v>
          </cell>
          <cell r="AG253">
            <v>0</v>
          </cell>
          <cell r="AH253">
            <v>0</v>
          </cell>
          <cell r="AI253">
            <v>0</v>
          </cell>
          <cell r="AJ253">
            <v>0</v>
          </cell>
          <cell r="AK253">
            <v>0</v>
          </cell>
          <cell r="AL253">
            <v>0</v>
          </cell>
          <cell r="AM253">
            <v>0</v>
          </cell>
          <cell r="AN253">
            <v>0</v>
          </cell>
          <cell r="AP253">
            <v>0</v>
          </cell>
          <cell r="AQ253">
            <v>0</v>
          </cell>
          <cell r="AR253">
            <v>1</v>
          </cell>
          <cell r="AS253">
            <v>0</v>
          </cell>
          <cell r="AT253">
            <v>50894984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 t="str">
            <v xml:space="preserve"> </v>
          </cell>
          <cell r="BD253" t="str">
            <v xml:space="preserve"> </v>
          </cell>
          <cell r="BE253">
            <v>0</v>
          </cell>
        </row>
        <row r="254">
          <cell r="A254" t="str">
            <v>Show</v>
          </cell>
          <cell r="B254" t="str">
            <v>US Structured Credit-Book RA</v>
          </cell>
          <cell r="C254" t="str">
            <v>Restructured Assets</v>
          </cell>
          <cell r="D254" t="str">
            <v>Hopley</v>
          </cell>
          <cell r="E254" t="str">
            <v>713-853-3964</v>
          </cell>
          <cell r="F254" t="str">
            <v>Brigham Secured SubDebt RA</v>
          </cell>
          <cell r="G254" t="str">
            <v xml:space="preserve"> </v>
          </cell>
          <cell r="H254" t="str">
            <v>Energy</v>
          </cell>
          <cell r="I254" t="str">
            <v>Private</v>
          </cell>
          <cell r="J254" t="str">
            <v>Financing</v>
          </cell>
          <cell r="K254">
            <v>1</v>
          </cell>
          <cell r="L254">
            <v>1</v>
          </cell>
          <cell r="M254">
            <v>0</v>
          </cell>
          <cell r="N254">
            <v>0</v>
          </cell>
          <cell r="O254">
            <v>0</v>
          </cell>
          <cell r="P254">
            <v>27374864.690010753</v>
          </cell>
          <cell r="Q254">
            <v>27374864.690010753</v>
          </cell>
          <cell r="R254">
            <v>0</v>
          </cell>
          <cell r="V254">
            <v>27374864.690010753</v>
          </cell>
          <cell r="W254" t="str">
            <v>001:Enron-NA</v>
          </cell>
          <cell r="X254">
            <v>0</v>
          </cell>
          <cell r="Y254">
            <v>0</v>
          </cell>
          <cell r="Z254">
            <v>0</v>
          </cell>
          <cell r="AA254">
            <v>0</v>
          </cell>
          <cell r="AB254">
            <v>0</v>
          </cell>
          <cell r="AC254">
            <v>0</v>
          </cell>
          <cell r="AD254">
            <v>27374864.690010753</v>
          </cell>
          <cell r="AE254">
            <v>0</v>
          </cell>
          <cell r="AF254">
            <v>0</v>
          </cell>
          <cell r="AG254">
            <v>0</v>
          </cell>
          <cell r="AH254">
            <v>0</v>
          </cell>
          <cell r="AI254">
            <v>0</v>
          </cell>
          <cell r="AJ254">
            <v>0</v>
          </cell>
          <cell r="AK254">
            <v>0</v>
          </cell>
          <cell r="AL254">
            <v>0</v>
          </cell>
          <cell r="AM254">
            <v>1.5285574947483838E-2</v>
          </cell>
          <cell r="AN254">
            <v>27374864.690010753</v>
          </cell>
          <cell r="AP254">
            <v>0</v>
          </cell>
          <cell r="AQ254">
            <v>27374864.690010753</v>
          </cell>
          <cell r="AR254">
            <v>1</v>
          </cell>
          <cell r="AS254">
            <v>0</v>
          </cell>
          <cell r="AT254">
            <v>27374864.690010753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 t="str">
            <v xml:space="preserve"> </v>
          </cell>
          <cell r="BD254" t="str">
            <v xml:space="preserve"> </v>
          </cell>
          <cell r="BE254">
            <v>0</v>
          </cell>
        </row>
        <row r="255">
          <cell r="A255" t="str">
            <v>Show</v>
          </cell>
          <cell r="B255" t="str">
            <v>US Structured Credit-Book RA</v>
          </cell>
          <cell r="C255" t="str">
            <v>Restructured Assets</v>
          </cell>
          <cell r="D255" t="str">
            <v>Hopley</v>
          </cell>
          <cell r="E255" t="str">
            <v>713-853-3964</v>
          </cell>
          <cell r="F255" t="str">
            <v>Carrizo Pref. RA</v>
          </cell>
          <cell r="G255" t="str">
            <v xml:space="preserve"> </v>
          </cell>
          <cell r="H255" t="str">
            <v>Energy</v>
          </cell>
          <cell r="I255" t="str">
            <v>Private</v>
          </cell>
          <cell r="J255" t="str">
            <v>Financing</v>
          </cell>
          <cell r="K255">
            <v>1</v>
          </cell>
          <cell r="L255">
            <v>1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V255">
            <v>0</v>
          </cell>
          <cell r="W255" t="str">
            <v>001:Enron-NA</v>
          </cell>
          <cell r="X255">
            <v>0</v>
          </cell>
          <cell r="Y255">
            <v>0</v>
          </cell>
          <cell r="Z255">
            <v>0</v>
          </cell>
          <cell r="AA255">
            <v>0</v>
          </cell>
          <cell r="AB255">
            <v>0</v>
          </cell>
          <cell r="AC255">
            <v>0</v>
          </cell>
          <cell r="AD255">
            <v>0</v>
          </cell>
          <cell r="AE255">
            <v>0</v>
          </cell>
          <cell r="AF255">
            <v>0</v>
          </cell>
          <cell r="AG255">
            <v>0</v>
          </cell>
          <cell r="AH255">
            <v>0</v>
          </cell>
          <cell r="AI255">
            <v>0</v>
          </cell>
          <cell r="AJ255">
            <v>0</v>
          </cell>
          <cell r="AK255">
            <v>0</v>
          </cell>
          <cell r="AL255">
            <v>0</v>
          </cell>
          <cell r="AM255">
            <v>2859375</v>
          </cell>
          <cell r="AN255">
            <v>0</v>
          </cell>
          <cell r="AP255">
            <v>0</v>
          </cell>
          <cell r="AQ255">
            <v>0</v>
          </cell>
          <cell r="AR255">
            <v>1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 t="str">
            <v xml:space="preserve"> </v>
          </cell>
          <cell r="BD255" t="str">
            <v xml:space="preserve"> </v>
          </cell>
          <cell r="BE255">
            <v>0</v>
          </cell>
        </row>
        <row r="256">
          <cell r="A256" t="str">
            <v>Show</v>
          </cell>
          <cell r="B256" t="str">
            <v>US Structured Credit-MTM</v>
          </cell>
          <cell r="C256" t="str">
            <v>Upstream</v>
          </cell>
          <cell r="D256" t="str">
            <v>Neyman</v>
          </cell>
          <cell r="E256" t="str">
            <v>713-853-6940</v>
          </cell>
          <cell r="F256" t="str">
            <v>Chadwell Loan</v>
          </cell>
          <cell r="G256" t="str">
            <v xml:space="preserve"> </v>
          </cell>
          <cell r="H256" t="str">
            <v>Energy</v>
          </cell>
          <cell r="I256" t="str">
            <v>Private</v>
          </cell>
          <cell r="J256" t="str">
            <v>Financing</v>
          </cell>
          <cell r="K256">
            <v>1</v>
          </cell>
          <cell r="L256">
            <v>1</v>
          </cell>
          <cell r="M256">
            <v>0</v>
          </cell>
          <cell r="N256">
            <v>0</v>
          </cell>
          <cell r="O256">
            <v>0</v>
          </cell>
          <cell r="P256">
            <v>6842.4686747904634</v>
          </cell>
          <cell r="Q256">
            <v>6849.4817960833825</v>
          </cell>
          <cell r="R256">
            <v>-7.0131212929190951</v>
          </cell>
          <cell r="V256">
            <v>6842.4686747904634</v>
          </cell>
          <cell r="W256" t="str">
            <v>001:Enron-NA</v>
          </cell>
          <cell r="X256">
            <v>0</v>
          </cell>
          <cell r="Y256">
            <v>0</v>
          </cell>
          <cell r="Z256">
            <v>0</v>
          </cell>
          <cell r="AA256">
            <v>0</v>
          </cell>
          <cell r="AB256">
            <v>0</v>
          </cell>
          <cell r="AC256">
            <v>0</v>
          </cell>
          <cell r="AD256">
            <v>6849.4817960833825</v>
          </cell>
          <cell r="AE256">
            <v>-7.0131212929190951</v>
          </cell>
          <cell r="AF256">
            <v>0</v>
          </cell>
          <cell r="AG256">
            <v>7.2300219514619641</v>
          </cell>
          <cell r="AH256">
            <v>0.216900658542869</v>
          </cell>
          <cell r="AI256">
            <v>256.40781274705205</v>
          </cell>
          <cell r="AJ256">
            <v>0</v>
          </cell>
          <cell r="AK256">
            <v>-7238.0257109097683</v>
          </cell>
          <cell r="AL256">
            <v>-6981.6178981627163</v>
          </cell>
          <cell r="AM256">
            <v>9514.422398788849</v>
          </cell>
          <cell r="AN256">
            <v>13338.510862043411</v>
          </cell>
          <cell r="AP256">
            <v>0</v>
          </cell>
          <cell r="AQ256">
            <v>13338.510862043411</v>
          </cell>
          <cell r="AR256">
            <v>1</v>
          </cell>
          <cell r="AS256">
            <v>0</v>
          </cell>
          <cell r="AT256">
            <v>6842.4686747904634</v>
          </cell>
          <cell r="AU256">
            <v>-30.390192269312138</v>
          </cell>
          <cell r="AV256">
            <v>0</v>
          </cell>
          <cell r="AW256">
            <v>-7245.6699048769988</v>
          </cell>
          <cell r="AX256">
            <v>-7276.0600971463109</v>
          </cell>
          <cell r="AY256">
            <v>256.40781274705205</v>
          </cell>
          <cell r="AZ256">
            <v>0</v>
          </cell>
          <cell r="BA256">
            <v>-7238.0257109097683</v>
          </cell>
          <cell r="BB256">
            <v>-6981.6178981627163</v>
          </cell>
          <cell r="BC256" t="str">
            <v xml:space="preserve"> </v>
          </cell>
          <cell r="BD256" t="str">
            <v xml:space="preserve"> </v>
          </cell>
          <cell r="BE256">
            <v>-23.377070976393043</v>
          </cell>
        </row>
        <row r="257">
          <cell r="A257" t="str">
            <v>Show</v>
          </cell>
          <cell r="B257" t="str">
            <v>US Structured Credit-MTM</v>
          </cell>
          <cell r="C257" t="str">
            <v>Coal</v>
          </cell>
          <cell r="D257" t="str">
            <v>Beyer</v>
          </cell>
          <cell r="E257" t="str">
            <v>713-853-9825</v>
          </cell>
          <cell r="F257" t="str">
            <v>Cline Resources - Dakota B</v>
          </cell>
          <cell r="G257" t="str">
            <v xml:space="preserve"> </v>
          </cell>
          <cell r="H257" t="str">
            <v>Coal</v>
          </cell>
          <cell r="I257" t="str">
            <v>Private</v>
          </cell>
          <cell r="J257" t="str">
            <v>Financing</v>
          </cell>
          <cell r="K257">
            <v>1</v>
          </cell>
          <cell r="L257">
            <v>1</v>
          </cell>
          <cell r="M257">
            <v>0</v>
          </cell>
          <cell r="N257">
            <v>0</v>
          </cell>
          <cell r="O257">
            <v>0</v>
          </cell>
          <cell r="P257">
            <v>936142.54239753378</v>
          </cell>
          <cell r="Q257">
            <v>935481.61467102007</v>
          </cell>
          <cell r="R257">
            <v>660.92772651370615</v>
          </cell>
          <cell r="V257">
            <v>936142.54239753378</v>
          </cell>
          <cell r="W257" t="str">
            <v>001:Enron-NA</v>
          </cell>
          <cell r="X257">
            <v>0</v>
          </cell>
          <cell r="Y257">
            <v>0</v>
          </cell>
          <cell r="Z257">
            <v>0</v>
          </cell>
          <cell r="AA257">
            <v>0</v>
          </cell>
          <cell r="AB257">
            <v>0</v>
          </cell>
          <cell r="AC257">
            <v>0</v>
          </cell>
          <cell r="AD257">
            <v>935481.61467102007</v>
          </cell>
          <cell r="AE257">
            <v>660.92772651370615</v>
          </cell>
          <cell r="AF257">
            <v>0</v>
          </cell>
          <cell r="AG257">
            <v>706.68761196256673</v>
          </cell>
          <cell r="AH257">
            <v>1367.6153384762729</v>
          </cell>
          <cell r="AI257">
            <v>-262.45760246622376</v>
          </cell>
          <cell r="AJ257">
            <v>0</v>
          </cell>
          <cell r="AK257">
            <v>21159.552807215397</v>
          </cell>
          <cell r="AL257">
            <v>20897.095204749152</v>
          </cell>
          <cell r="AM257">
            <v>0</v>
          </cell>
          <cell r="AN257">
            <v>0</v>
          </cell>
          <cell r="AP257">
            <v>0</v>
          </cell>
          <cell r="AQ257">
            <v>0</v>
          </cell>
          <cell r="AR257">
            <v>1</v>
          </cell>
          <cell r="AS257">
            <v>0</v>
          </cell>
          <cell r="AT257">
            <v>936142.54239753378</v>
          </cell>
          <cell r="AU257">
            <v>17337.554631906911</v>
          </cell>
          <cell r="AV257">
            <v>0</v>
          </cell>
          <cell r="AW257">
            <v>3559.5405728752921</v>
          </cell>
          <cell r="AX257">
            <v>20897.095204782203</v>
          </cell>
          <cell r="AY257">
            <v>-262.45760246622376</v>
          </cell>
          <cell r="AZ257">
            <v>0</v>
          </cell>
          <cell r="BA257">
            <v>21159.552807215397</v>
          </cell>
          <cell r="BB257">
            <v>20897.095204749152</v>
          </cell>
          <cell r="BC257" t="str">
            <v xml:space="preserve"> </v>
          </cell>
          <cell r="BD257" t="str">
            <v xml:space="preserve"> </v>
          </cell>
          <cell r="BE257">
            <v>16676.626905393205</v>
          </cell>
        </row>
        <row r="258">
          <cell r="A258" t="str">
            <v>Show</v>
          </cell>
          <cell r="B258" t="str">
            <v>US Structured Credit-MTM</v>
          </cell>
          <cell r="C258" t="str">
            <v>Coal</v>
          </cell>
          <cell r="D258" t="str">
            <v>Beyer</v>
          </cell>
          <cell r="E258" t="str">
            <v>713-853-9825</v>
          </cell>
          <cell r="F258" t="str">
            <v>Cline Resources - Panther B</v>
          </cell>
          <cell r="G258" t="str">
            <v xml:space="preserve"> </v>
          </cell>
          <cell r="H258" t="str">
            <v>Coal</v>
          </cell>
          <cell r="I258" t="str">
            <v>Private</v>
          </cell>
          <cell r="J258" t="str">
            <v>Financing</v>
          </cell>
          <cell r="K258">
            <v>1</v>
          </cell>
          <cell r="L258">
            <v>1</v>
          </cell>
          <cell r="M258">
            <v>0</v>
          </cell>
          <cell r="N258">
            <v>0</v>
          </cell>
          <cell r="O258">
            <v>0</v>
          </cell>
          <cell r="P258">
            <v>1015001.0276666959</v>
          </cell>
          <cell r="Q258">
            <v>1014118.2699425451</v>
          </cell>
          <cell r="R258">
            <v>882.75772415078245</v>
          </cell>
          <cell r="V258">
            <v>1015001.0276666959</v>
          </cell>
          <cell r="W258" t="str">
            <v>001:Enron-NA</v>
          </cell>
          <cell r="X258">
            <v>0</v>
          </cell>
          <cell r="Y258">
            <v>0</v>
          </cell>
          <cell r="Z258">
            <v>0</v>
          </cell>
          <cell r="AA258">
            <v>0</v>
          </cell>
          <cell r="AB258">
            <v>0</v>
          </cell>
          <cell r="AC258">
            <v>0</v>
          </cell>
          <cell r="AD258">
            <v>1014118.2699425451</v>
          </cell>
          <cell r="AE258">
            <v>882.75772415078245</v>
          </cell>
          <cell r="AF258">
            <v>0</v>
          </cell>
          <cell r="AG258">
            <v>856.23755530827111</v>
          </cell>
          <cell r="AH258">
            <v>1738.9952794590536</v>
          </cell>
          <cell r="AI258">
            <v>-6743.9723333041184</v>
          </cell>
          <cell r="AJ258">
            <v>0</v>
          </cell>
          <cell r="AK258">
            <v>25443.635016261174</v>
          </cell>
          <cell r="AL258">
            <v>18699.662682957012</v>
          </cell>
          <cell r="AM258">
            <v>0</v>
          </cell>
          <cell r="AN258">
            <v>0</v>
          </cell>
          <cell r="AP258">
            <v>0</v>
          </cell>
          <cell r="AQ258">
            <v>0</v>
          </cell>
          <cell r="AR258">
            <v>1</v>
          </cell>
          <cell r="AS258">
            <v>0</v>
          </cell>
          <cell r="AT258">
            <v>1015001.0276666959</v>
          </cell>
          <cell r="AU258">
            <v>14446.757131810067</v>
          </cell>
          <cell r="AV258">
            <v>0</v>
          </cell>
          <cell r="AW258">
            <v>4252.9055513786407</v>
          </cell>
          <cell r="AX258">
            <v>18699.662683188708</v>
          </cell>
          <cell r="AY258">
            <v>-6743.9723333041184</v>
          </cell>
          <cell r="AZ258">
            <v>0</v>
          </cell>
          <cell r="BA258">
            <v>25443.635016261174</v>
          </cell>
          <cell r="BB258">
            <v>18699.662682957012</v>
          </cell>
          <cell r="BC258" t="str">
            <v xml:space="preserve"> </v>
          </cell>
          <cell r="BD258" t="str">
            <v xml:space="preserve"> </v>
          </cell>
          <cell r="BE258">
            <v>13563.999407659285</v>
          </cell>
        </row>
        <row r="259">
          <cell r="A259" t="str">
            <v>Show</v>
          </cell>
          <cell r="B259" t="str">
            <v>US Structured Credit-MTM</v>
          </cell>
          <cell r="C259" t="str">
            <v>Coal</v>
          </cell>
          <cell r="D259" t="str">
            <v>Beyer</v>
          </cell>
          <cell r="E259" t="str">
            <v>713-853-9825</v>
          </cell>
          <cell r="F259" t="str">
            <v>Remington Debt</v>
          </cell>
          <cell r="G259" t="str">
            <v xml:space="preserve"> </v>
          </cell>
          <cell r="H259" t="str">
            <v>Coal</v>
          </cell>
          <cell r="I259" t="str">
            <v>Private</v>
          </cell>
          <cell r="J259" t="str">
            <v>Financing</v>
          </cell>
          <cell r="K259">
            <v>1</v>
          </cell>
          <cell r="L259">
            <v>1</v>
          </cell>
          <cell r="M259">
            <v>0</v>
          </cell>
          <cell r="N259">
            <v>0</v>
          </cell>
          <cell r="O259">
            <v>0</v>
          </cell>
          <cell r="P259">
            <v>869156.88910606469</v>
          </cell>
          <cell r="Q259">
            <v>868575.53179514781</v>
          </cell>
          <cell r="R259">
            <v>581.35731091687921</v>
          </cell>
          <cell r="V259">
            <v>869156.88910606469</v>
          </cell>
          <cell r="W259" t="str">
            <v>001:Enron-NA</v>
          </cell>
          <cell r="X259">
            <v>0</v>
          </cell>
          <cell r="Y259">
            <v>0</v>
          </cell>
          <cell r="Z259">
            <v>0</v>
          </cell>
          <cell r="AA259">
            <v>0</v>
          </cell>
          <cell r="AB259">
            <v>0</v>
          </cell>
          <cell r="AC259">
            <v>0</v>
          </cell>
          <cell r="AD259">
            <v>868575.53179514781</v>
          </cell>
          <cell r="AE259">
            <v>581.35731091687921</v>
          </cell>
          <cell r="AF259">
            <v>0</v>
          </cell>
          <cell r="AG259">
            <v>658.81328619331543</v>
          </cell>
          <cell r="AH259">
            <v>1240.1705971101946</v>
          </cell>
          <cell r="AI259">
            <v>188.13910606468562</v>
          </cell>
          <cell r="AJ259">
            <v>0</v>
          </cell>
          <cell r="AK259">
            <v>18227.1675846818</v>
          </cell>
          <cell r="AL259">
            <v>18415.306690746482</v>
          </cell>
          <cell r="AM259">
            <v>0</v>
          </cell>
          <cell r="AN259">
            <v>0</v>
          </cell>
          <cell r="AP259">
            <v>0</v>
          </cell>
          <cell r="AQ259">
            <v>0</v>
          </cell>
          <cell r="AR259">
            <v>1</v>
          </cell>
          <cell r="AS259">
            <v>0</v>
          </cell>
          <cell r="AT259">
            <v>869156.88910606469</v>
          </cell>
          <cell r="AU259">
            <v>15560.199117288576</v>
          </cell>
          <cell r="AV259">
            <v>0</v>
          </cell>
          <cell r="AW259">
            <v>2854.8575735043778</v>
          </cell>
          <cell r="AX259">
            <v>18415.056690792953</v>
          </cell>
          <cell r="AY259">
            <v>188.13910606468562</v>
          </cell>
          <cell r="AZ259">
            <v>0</v>
          </cell>
          <cell r="BA259">
            <v>18227.1675846818</v>
          </cell>
          <cell r="BB259">
            <v>18415.306690746482</v>
          </cell>
          <cell r="BC259" t="str">
            <v xml:space="preserve"> </v>
          </cell>
          <cell r="BD259" t="str">
            <v xml:space="preserve"> </v>
          </cell>
          <cell r="BE259">
            <v>14978.841806371696</v>
          </cell>
        </row>
        <row r="260">
          <cell r="A260" t="str">
            <v>Show</v>
          </cell>
          <cell r="B260" t="str">
            <v>US Structured Credit-Book</v>
          </cell>
          <cell r="C260" t="str">
            <v>Asset Book</v>
          </cell>
          <cell r="D260" t="str">
            <v>Cox</v>
          </cell>
          <cell r="E260" t="str">
            <v>Not Available</v>
          </cell>
          <cell r="F260" t="str">
            <v>Chewco Loan</v>
          </cell>
          <cell r="G260" t="str">
            <v xml:space="preserve"> </v>
          </cell>
          <cell r="H260" t="str">
            <v>Energy</v>
          </cell>
          <cell r="I260" t="str">
            <v>Private</v>
          </cell>
          <cell r="J260" t="str">
            <v>Financing</v>
          </cell>
          <cell r="K260">
            <v>1</v>
          </cell>
          <cell r="L260">
            <v>1</v>
          </cell>
          <cell r="M260">
            <v>0</v>
          </cell>
          <cell r="N260">
            <v>0</v>
          </cell>
          <cell r="O260">
            <v>0</v>
          </cell>
          <cell r="P260">
            <v>21889917</v>
          </cell>
          <cell r="Q260">
            <v>21889917</v>
          </cell>
          <cell r="R260">
            <v>0</v>
          </cell>
          <cell r="V260">
            <v>21889917</v>
          </cell>
          <cell r="W260" t="str">
            <v>001:Enron-NA</v>
          </cell>
          <cell r="X260">
            <v>0</v>
          </cell>
          <cell r="Y260">
            <v>0</v>
          </cell>
          <cell r="Z260">
            <v>0</v>
          </cell>
          <cell r="AA260">
            <v>0</v>
          </cell>
          <cell r="AB260">
            <v>0</v>
          </cell>
          <cell r="AC260">
            <v>0</v>
          </cell>
          <cell r="AD260">
            <v>21889917</v>
          </cell>
          <cell r="AE260">
            <v>0</v>
          </cell>
          <cell r="AF260">
            <v>0</v>
          </cell>
          <cell r="AG260">
            <v>0</v>
          </cell>
          <cell r="AH260">
            <v>0</v>
          </cell>
          <cell r="AI260">
            <v>0</v>
          </cell>
          <cell r="AJ260">
            <v>0</v>
          </cell>
          <cell r="AK260">
            <v>390917</v>
          </cell>
          <cell r="AL260">
            <v>390917</v>
          </cell>
          <cell r="AM260">
            <v>0</v>
          </cell>
          <cell r="AN260">
            <v>20775313</v>
          </cell>
          <cell r="AP260">
            <v>0</v>
          </cell>
          <cell r="AQ260">
            <v>20775313</v>
          </cell>
          <cell r="AR260">
            <v>1</v>
          </cell>
          <cell r="AS260">
            <v>0</v>
          </cell>
          <cell r="AT260">
            <v>21889917</v>
          </cell>
          <cell r="AU260">
            <v>0</v>
          </cell>
          <cell r="AV260">
            <v>0</v>
          </cell>
          <cell r="AW260">
            <v>390917</v>
          </cell>
          <cell r="AX260">
            <v>390917</v>
          </cell>
          <cell r="AY260">
            <v>0</v>
          </cell>
          <cell r="AZ260">
            <v>0</v>
          </cell>
          <cell r="BA260">
            <v>390917</v>
          </cell>
          <cell r="BB260">
            <v>390917</v>
          </cell>
          <cell r="BC260" t="str">
            <v xml:space="preserve"> </v>
          </cell>
          <cell r="BD260" t="str">
            <v xml:space="preserve"> </v>
          </cell>
          <cell r="BE260">
            <v>0</v>
          </cell>
        </row>
        <row r="261">
          <cell r="A261" t="str">
            <v>Show</v>
          </cell>
          <cell r="B261" t="str">
            <v>US Structured Credit-Book</v>
          </cell>
          <cell r="C261" t="str">
            <v>Asset Book</v>
          </cell>
          <cell r="D261" t="str">
            <v>Unknown</v>
          </cell>
          <cell r="E261" t="str">
            <v>Not Available</v>
          </cell>
          <cell r="F261" t="str">
            <v>Merlin CLO Equity Option</v>
          </cell>
          <cell r="G261" t="str">
            <v xml:space="preserve"> </v>
          </cell>
          <cell r="H261" t="str">
            <v>Energy</v>
          </cell>
          <cell r="I261" t="str">
            <v>Private</v>
          </cell>
          <cell r="J261" t="str">
            <v>Financing</v>
          </cell>
          <cell r="K261">
            <v>1</v>
          </cell>
          <cell r="L261">
            <v>1</v>
          </cell>
          <cell r="M261">
            <v>0</v>
          </cell>
          <cell r="N261">
            <v>0</v>
          </cell>
          <cell r="O261">
            <v>0</v>
          </cell>
          <cell r="P261">
            <v>20986405</v>
          </cell>
          <cell r="Q261">
            <v>20986405</v>
          </cell>
          <cell r="R261">
            <v>0</v>
          </cell>
          <cell r="V261">
            <v>20986405</v>
          </cell>
          <cell r="W261" t="str">
            <v>001:Enron-NA</v>
          </cell>
          <cell r="X261">
            <v>0</v>
          </cell>
          <cell r="Y261">
            <v>0</v>
          </cell>
          <cell r="Z261">
            <v>0</v>
          </cell>
          <cell r="AA261">
            <v>0</v>
          </cell>
          <cell r="AB261">
            <v>0</v>
          </cell>
          <cell r="AC261">
            <v>0</v>
          </cell>
          <cell r="AD261">
            <v>20986405</v>
          </cell>
          <cell r="AE261">
            <v>0</v>
          </cell>
          <cell r="AF261">
            <v>0</v>
          </cell>
          <cell r="AG261">
            <v>0</v>
          </cell>
          <cell r="AH261">
            <v>0</v>
          </cell>
          <cell r="AI261">
            <v>0</v>
          </cell>
          <cell r="AJ261">
            <v>0</v>
          </cell>
          <cell r="AK261">
            <v>0</v>
          </cell>
          <cell r="AL261">
            <v>0</v>
          </cell>
          <cell r="AM261">
            <v>20986405</v>
          </cell>
          <cell r="AN261">
            <v>20986405</v>
          </cell>
          <cell r="AP261">
            <v>0</v>
          </cell>
          <cell r="AQ261">
            <v>20986405</v>
          </cell>
          <cell r="AR261">
            <v>1</v>
          </cell>
          <cell r="AS261">
            <v>0</v>
          </cell>
          <cell r="AT261">
            <v>20986405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 t="str">
            <v xml:space="preserve"> </v>
          </cell>
          <cell r="BD261" t="str">
            <v xml:space="preserve"> </v>
          </cell>
          <cell r="BE261">
            <v>0</v>
          </cell>
        </row>
        <row r="262">
          <cell r="A262" t="str">
            <v>Show</v>
          </cell>
          <cell r="B262" t="str">
            <v>US Structured Credit-MTM</v>
          </cell>
          <cell r="C262" t="str">
            <v>Coal</v>
          </cell>
          <cell r="D262" t="str">
            <v>Beyer</v>
          </cell>
          <cell r="E262" t="str">
            <v>713-853-9825</v>
          </cell>
          <cell r="F262" t="str">
            <v>Jupiter Loan</v>
          </cell>
          <cell r="G262" t="str">
            <v xml:space="preserve"> </v>
          </cell>
          <cell r="H262" t="str">
            <v>Coal</v>
          </cell>
          <cell r="I262" t="str">
            <v>Private</v>
          </cell>
          <cell r="J262" t="str">
            <v>Financing</v>
          </cell>
          <cell r="K262">
            <v>1</v>
          </cell>
          <cell r="L262">
            <v>1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V262">
            <v>0</v>
          </cell>
          <cell r="W262" t="str">
            <v>001:Enron-NA</v>
          </cell>
          <cell r="X262">
            <v>0</v>
          </cell>
          <cell r="Y262">
            <v>0</v>
          </cell>
          <cell r="Z262">
            <v>0</v>
          </cell>
          <cell r="AA262">
            <v>0</v>
          </cell>
          <cell r="AB262">
            <v>0</v>
          </cell>
          <cell r="AC262">
            <v>0</v>
          </cell>
          <cell r="AD262">
            <v>0</v>
          </cell>
          <cell r="AE262">
            <v>0</v>
          </cell>
          <cell r="AF262">
            <v>0</v>
          </cell>
          <cell r="AG262">
            <v>0</v>
          </cell>
          <cell r="AH262">
            <v>0</v>
          </cell>
          <cell r="AI262">
            <v>0</v>
          </cell>
          <cell r="AJ262">
            <v>0</v>
          </cell>
          <cell r="AK262">
            <v>0</v>
          </cell>
          <cell r="AL262">
            <v>0</v>
          </cell>
          <cell r="AM262">
            <v>0</v>
          </cell>
          <cell r="AN262">
            <v>0</v>
          </cell>
          <cell r="AP262">
            <v>0</v>
          </cell>
          <cell r="AQ262">
            <v>0</v>
          </cell>
          <cell r="AR262">
            <v>1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 t="str">
            <v xml:space="preserve"> </v>
          </cell>
          <cell r="BD262" t="str">
            <v xml:space="preserve"> </v>
          </cell>
          <cell r="BE262">
            <v>0</v>
          </cell>
        </row>
        <row r="263">
          <cell r="A263" t="str">
            <v>DoNotShow</v>
          </cell>
          <cell r="B263" t="str">
            <v>US Structured Credit</v>
          </cell>
          <cell r="C263" t="str">
            <v>Upstream</v>
          </cell>
          <cell r="D263" t="str">
            <v>Eubank</v>
          </cell>
          <cell r="E263" t="str">
            <v>713-853-6579</v>
          </cell>
          <cell r="F263" t="str">
            <v>Earl P. Burke Debt</v>
          </cell>
          <cell r="G263" t="str">
            <v xml:space="preserve"> </v>
          </cell>
          <cell r="H263" t="str">
            <v>Energy</v>
          </cell>
          <cell r="I263" t="str">
            <v>Private</v>
          </cell>
          <cell r="J263" t="str">
            <v>Financing</v>
          </cell>
          <cell r="K263">
            <v>1</v>
          </cell>
          <cell r="L263">
            <v>1</v>
          </cell>
          <cell r="M263">
            <v>0</v>
          </cell>
          <cell r="N263">
            <v>0</v>
          </cell>
          <cell r="O263">
            <v>0</v>
          </cell>
          <cell r="P263">
            <v>0</v>
          </cell>
          <cell r="Q263">
            <v>0</v>
          </cell>
          <cell r="R263">
            <v>0</v>
          </cell>
          <cell r="V263">
            <v>0</v>
          </cell>
          <cell r="W263" t="str">
            <v>001:Enron-NA</v>
          </cell>
          <cell r="X263">
            <v>0</v>
          </cell>
          <cell r="Y263">
            <v>0</v>
          </cell>
          <cell r="Z263">
            <v>0</v>
          </cell>
          <cell r="AA263">
            <v>0</v>
          </cell>
          <cell r="AB263">
            <v>0</v>
          </cell>
          <cell r="AC263">
            <v>0</v>
          </cell>
          <cell r="AD263">
            <v>0</v>
          </cell>
          <cell r="AE263">
            <v>0</v>
          </cell>
          <cell r="AF263">
            <v>0</v>
          </cell>
          <cell r="AG263">
            <v>0</v>
          </cell>
          <cell r="AH263">
            <v>0</v>
          </cell>
          <cell r="AI263">
            <v>0</v>
          </cell>
          <cell r="AJ263">
            <v>0</v>
          </cell>
          <cell r="AK263">
            <v>0</v>
          </cell>
          <cell r="AL263">
            <v>0</v>
          </cell>
          <cell r="AM263">
            <v>0</v>
          </cell>
          <cell r="AN263">
            <v>0</v>
          </cell>
          <cell r="AP263">
            <v>0</v>
          </cell>
          <cell r="AQ263">
            <v>0</v>
          </cell>
          <cell r="AR263">
            <v>1</v>
          </cell>
          <cell r="AS263">
            <v>0</v>
          </cell>
          <cell r="AT263">
            <v>0</v>
          </cell>
          <cell r="AU263">
            <v>0</v>
          </cell>
          <cell r="AV263">
            <v>0</v>
          </cell>
          <cell r="AW263">
            <v>0</v>
          </cell>
          <cell r="AX263">
            <v>0</v>
          </cell>
          <cell r="AY263">
            <v>0</v>
          </cell>
          <cell r="AZ263">
            <v>0</v>
          </cell>
          <cell r="BA263">
            <v>0</v>
          </cell>
          <cell r="BB263">
            <v>0</v>
          </cell>
          <cell r="BC263" t="str">
            <v xml:space="preserve"> </v>
          </cell>
          <cell r="BD263" t="str">
            <v xml:space="preserve"> </v>
          </cell>
          <cell r="BE263">
            <v>0</v>
          </cell>
        </row>
        <row r="264">
          <cell r="A264" t="str">
            <v>Show</v>
          </cell>
          <cell r="B264" t="str">
            <v>US Structured Credit-Book RA</v>
          </cell>
          <cell r="C264" t="str">
            <v>Restructured Assets</v>
          </cell>
          <cell r="D264" t="str">
            <v>Hopley</v>
          </cell>
          <cell r="E264" t="str">
            <v>713-853-3964</v>
          </cell>
          <cell r="F264" t="str">
            <v>Gasco Fixed Loan RA</v>
          </cell>
          <cell r="G264" t="str">
            <v xml:space="preserve"> </v>
          </cell>
          <cell r="H264" t="str">
            <v>Energy</v>
          </cell>
          <cell r="I264" t="str">
            <v>Private</v>
          </cell>
          <cell r="J264" t="str">
            <v>Financing</v>
          </cell>
          <cell r="K264">
            <v>1</v>
          </cell>
          <cell r="L264">
            <v>1</v>
          </cell>
          <cell r="M264">
            <v>0</v>
          </cell>
          <cell r="N264">
            <v>0</v>
          </cell>
          <cell r="O264">
            <v>0</v>
          </cell>
          <cell r="P264">
            <v>809776</v>
          </cell>
          <cell r="Q264">
            <v>809776</v>
          </cell>
          <cell r="R264">
            <v>0</v>
          </cell>
          <cell r="V264">
            <v>809776</v>
          </cell>
          <cell r="W264" t="str">
            <v>001:Enron-NA</v>
          </cell>
          <cell r="X264">
            <v>0</v>
          </cell>
          <cell r="Y264">
            <v>0</v>
          </cell>
          <cell r="Z264">
            <v>0</v>
          </cell>
          <cell r="AA264">
            <v>0</v>
          </cell>
          <cell r="AB264">
            <v>0</v>
          </cell>
          <cell r="AC264">
            <v>0</v>
          </cell>
          <cell r="AD264">
            <v>809776</v>
          </cell>
          <cell r="AE264">
            <v>0</v>
          </cell>
          <cell r="AF264">
            <v>0</v>
          </cell>
          <cell r="AG264">
            <v>0</v>
          </cell>
          <cell r="AH264">
            <v>0</v>
          </cell>
          <cell r="AI264">
            <v>0</v>
          </cell>
          <cell r="AJ264">
            <v>0</v>
          </cell>
          <cell r="AK264">
            <v>0</v>
          </cell>
          <cell r="AL264">
            <v>0</v>
          </cell>
          <cell r="AM264">
            <v>3049.7789271452493</v>
          </cell>
          <cell r="AN264">
            <v>809776</v>
          </cell>
          <cell r="AP264">
            <v>0</v>
          </cell>
          <cell r="AQ264">
            <v>809776</v>
          </cell>
          <cell r="AR264">
            <v>1</v>
          </cell>
          <cell r="AS264">
            <v>0</v>
          </cell>
          <cell r="AT264">
            <v>809776</v>
          </cell>
          <cell r="AU264">
            <v>0</v>
          </cell>
          <cell r="AV264">
            <v>0</v>
          </cell>
          <cell r="AW264">
            <v>0</v>
          </cell>
          <cell r="AX264">
            <v>0</v>
          </cell>
          <cell r="AY264">
            <v>0</v>
          </cell>
          <cell r="AZ264">
            <v>0</v>
          </cell>
          <cell r="BA264">
            <v>0</v>
          </cell>
          <cell r="BB264">
            <v>0</v>
          </cell>
          <cell r="BC264" t="str">
            <v xml:space="preserve"> </v>
          </cell>
          <cell r="BD264" t="str">
            <v xml:space="preserve"> </v>
          </cell>
          <cell r="BE264">
            <v>0</v>
          </cell>
        </row>
        <row r="265">
          <cell r="A265" t="str">
            <v>Show</v>
          </cell>
          <cell r="B265" t="str">
            <v>US Structured Credit-Book RA</v>
          </cell>
          <cell r="C265" t="str">
            <v>Restructured Assets</v>
          </cell>
          <cell r="D265" t="str">
            <v>Hopley</v>
          </cell>
          <cell r="E265" t="str">
            <v>713-853-3964</v>
          </cell>
          <cell r="F265" t="str">
            <v>Gasco Floating Loan RA</v>
          </cell>
          <cell r="G265" t="str">
            <v xml:space="preserve"> </v>
          </cell>
          <cell r="H265" t="str">
            <v>Energy</v>
          </cell>
          <cell r="I265" t="str">
            <v>Private</v>
          </cell>
          <cell r="J265" t="str">
            <v>Financing</v>
          </cell>
          <cell r="K265">
            <v>1</v>
          </cell>
          <cell r="L265">
            <v>1</v>
          </cell>
          <cell r="M265">
            <v>0</v>
          </cell>
          <cell r="N265">
            <v>0</v>
          </cell>
          <cell r="O265">
            <v>0</v>
          </cell>
          <cell r="P265">
            <v>263336</v>
          </cell>
          <cell r="Q265">
            <v>263336</v>
          </cell>
          <cell r="R265">
            <v>0</v>
          </cell>
          <cell r="V265">
            <v>263336</v>
          </cell>
          <cell r="W265" t="str">
            <v>001:Enron-NA</v>
          </cell>
          <cell r="X265">
            <v>0</v>
          </cell>
          <cell r="Y265">
            <v>0</v>
          </cell>
          <cell r="Z265">
            <v>0</v>
          </cell>
          <cell r="AA265">
            <v>0</v>
          </cell>
          <cell r="AB265">
            <v>0</v>
          </cell>
          <cell r="AC265">
            <v>0</v>
          </cell>
          <cell r="AD265">
            <v>263336</v>
          </cell>
          <cell r="AE265">
            <v>0</v>
          </cell>
          <cell r="AF265">
            <v>0</v>
          </cell>
          <cell r="AG265">
            <v>0</v>
          </cell>
          <cell r="AH265">
            <v>0</v>
          </cell>
          <cell r="AI265">
            <v>0</v>
          </cell>
          <cell r="AJ265">
            <v>0</v>
          </cell>
          <cell r="AK265">
            <v>0</v>
          </cell>
          <cell r="AL265">
            <v>0</v>
          </cell>
          <cell r="AM265">
            <v>4496.946167295313</v>
          </cell>
          <cell r="AN265">
            <v>263336</v>
          </cell>
          <cell r="AP265">
            <v>0</v>
          </cell>
          <cell r="AQ265">
            <v>263336</v>
          </cell>
          <cell r="AR265">
            <v>1</v>
          </cell>
          <cell r="AS265">
            <v>0</v>
          </cell>
          <cell r="AT265">
            <v>263336</v>
          </cell>
          <cell r="AU265">
            <v>0</v>
          </cell>
          <cell r="AV265">
            <v>0</v>
          </cell>
          <cell r="AW265">
            <v>0</v>
          </cell>
          <cell r="AX265">
            <v>0</v>
          </cell>
          <cell r="AY265">
            <v>0</v>
          </cell>
          <cell r="AZ265">
            <v>0</v>
          </cell>
          <cell r="BA265">
            <v>0</v>
          </cell>
          <cell r="BB265">
            <v>0</v>
          </cell>
          <cell r="BC265" t="str">
            <v xml:space="preserve"> </v>
          </cell>
          <cell r="BD265" t="str">
            <v xml:space="preserve"> </v>
          </cell>
          <cell r="BE265">
            <v>0</v>
          </cell>
        </row>
        <row r="266">
          <cell r="A266" t="str">
            <v>Show</v>
          </cell>
          <cell r="B266" t="str">
            <v>US Structured Credit-Book RA</v>
          </cell>
          <cell r="C266" t="str">
            <v>Restructured Assets</v>
          </cell>
          <cell r="D266" t="str">
            <v>Hopley</v>
          </cell>
          <cell r="E266" t="str">
            <v>713-853-3964</v>
          </cell>
          <cell r="F266" t="str">
            <v>Hughes Rawls Loan RA</v>
          </cell>
          <cell r="G266" t="str">
            <v xml:space="preserve"> </v>
          </cell>
          <cell r="H266" t="str">
            <v>Energy</v>
          </cell>
          <cell r="I266" t="str">
            <v>Private</v>
          </cell>
          <cell r="J266" t="str">
            <v>Financing</v>
          </cell>
          <cell r="K266">
            <v>1</v>
          </cell>
          <cell r="L266">
            <v>1</v>
          </cell>
          <cell r="M266">
            <v>0</v>
          </cell>
          <cell r="N266">
            <v>0</v>
          </cell>
          <cell r="O266">
            <v>0</v>
          </cell>
          <cell r="P266">
            <v>8150000</v>
          </cell>
          <cell r="Q266">
            <v>8150000</v>
          </cell>
          <cell r="R266">
            <v>0</v>
          </cell>
          <cell r="V266">
            <v>8150000</v>
          </cell>
          <cell r="W266" t="str">
            <v>001:Enron-NA</v>
          </cell>
          <cell r="X266">
            <v>0</v>
          </cell>
          <cell r="Y266">
            <v>0</v>
          </cell>
          <cell r="Z266">
            <v>0</v>
          </cell>
          <cell r="AA266">
            <v>0</v>
          </cell>
          <cell r="AB266">
            <v>0</v>
          </cell>
          <cell r="AC266">
            <v>0</v>
          </cell>
          <cell r="AD266">
            <v>8150000</v>
          </cell>
          <cell r="AE266">
            <v>0</v>
          </cell>
          <cell r="AF266">
            <v>0</v>
          </cell>
          <cell r="AG266">
            <v>0</v>
          </cell>
          <cell r="AH266">
            <v>0</v>
          </cell>
          <cell r="AI266">
            <v>0</v>
          </cell>
          <cell r="AJ266">
            <v>0</v>
          </cell>
          <cell r="AK266">
            <v>213957</v>
          </cell>
          <cell r="AL266">
            <v>213957</v>
          </cell>
          <cell r="AM266">
            <v>0</v>
          </cell>
          <cell r="AN266">
            <v>8150000</v>
          </cell>
          <cell r="AP266">
            <v>0</v>
          </cell>
          <cell r="AQ266">
            <v>8150000</v>
          </cell>
          <cell r="AR266">
            <v>1</v>
          </cell>
          <cell r="AS266">
            <v>0</v>
          </cell>
          <cell r="AT266">
            <v>8150000</v>
          </cell>
          <cell r="AU266">
            <v>0</v>
          </cell>
          <cell r="AV266">
            <v>0</v>
          </cell>
          <cell r="AW266">
            <v>213957</v>
          </cell>
          <cell r="AX266">
            <v>213957</v>
          </cell>
          <cell r="AY266">
            <v>0</v>
          </cell>
          <cell r="AZ266">
            <v>0</v>
          </cell>
          <cell r="BA266">
            <v>213957</v>
          </cell>
          <cell r="BB266">
            <v>213957</v>
          </cell>
          <cell r="BC266" t="str">
            <v xml:space="preserve"> </v>
          </cell>
          <cell r="BD266" t="str">
            <v xml:space="preserve"> </v>
          </cell>
          <cell r="BE266">
            <v>0</v>
          </cell>
        </row>
        <row r="267">
          <cell r="A267" t="str">
            <v>Show</v>
          </cell>
          <cell r="B267" t="str">
            <v>US Structured Credit-Book RA</v>
          </cell>
          <cell r="C267" t="str">
            <v>Restructured Assets</v>
          </cell>
          <cell r="D267" t="str">
            <v>Hopley</v>
          </cell>
          <cell r="E267" t="str">
            <v>713-853-3964</v>
          </cell>
          <cell r="F267" t="str">
            <v>Hughes Rawls Note RA</v>
          </cell>
          <cell r="G267" t="str">
            <v xml:space="preserve"> </v>
          </cell>
          <cell r="H267" t="str">
            <v>Energy</v>
          </cell>
          <cell r="I267" t="str">
            <v>Private</v>
          </cell>
          <cell r="J267" t="str">
            <v>Financing</v>
          </cell>
          <cell r="K267">
            <v>1</v>
          </cell>
          <cell r="L267">
            <v>1</v>
          </cell>
          <cell r="M267">
            <v>0</v>
          </cell>
          <cell r="N267">
            <v>0</v>
          </cell>
          <cell r="O267">
            <v>0</v>
          </cell>
          <cell r="P267">
            <v>784650</v>
          </cell>
          <cell r="Q267">
            <v>784650</v>
          </cell>
          <cell r="R267">
            <v>0</v>
          </cell>
          <cell r="V267">
            <v>784650</v>
          </cell>
          <cell r="W267" t="str">
            <v>001:Enron-NA</v>
          </cell>
          <cell r="X267">
            <v>0</v>
          </cell>
          <cell r="Y267">
            <v>0</v>
          </cell>
          <cell r="Z267">
            <v>0</v>
          </cell>
          <cell r="AA267">
            <v>0</v>
          </cell>
          <cell r="AB267">
            <v>0</v>
          </cell>
          <cell r="AC267">
            <v>0</v>
          </cell>
          <cell r="AD267">
            <v>784650</v>
          </cell>
          <cell r="AE267">
            <v>0</v>
          </cell>
          <cell r="AF267">
            <v>0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69827.03</v>
          </cell>
          <cell r="AL267">
            <v>69827.03</v>
          </cell>
          <cell r="AM267">
            <v>8100.0104928369692</v>
          </cell>
          <cell r="AN267">
            <v>784650</v>
          </cell>
          <cell r="AP267">
            <v>0</v>
          </cell>
          <cell r="AQ267">
            <v>784650</v>
          </cell>
          <cell r="AR267">
            <v>1</v>
          </cell>
          <cell r="AS267">
            <v>0</v>
          </cell>
          <cell r="AT267">
            <v>784650</v>
          </cell>
          <cell r="AU267">
            <v>0</v>
          </cell>
          <cell r="AV267">
            <v>0</v>
          </cell>
          <cell r="AW267">
            <v>34724</v>
          </cell>
          <cell r="AX267">
            <v>34724</v>
          </cell>
          <cell r="AY267">
            <v>0</v>
          </cell>
          <cell r="AZ267">
            <v>0</v>
          </cell>
          <cell r="BA267">
            <v>69827.03</v>
          </cell>
          <cell r="BB267">
            <v>69827.03</v>
          </cell>
          <cell r="BC267" t="str">
            <v xml:space="preserve"> </v>
          </cell>
          <cell r="BD267" t="str">
            <v xml:space="preserve"> </v>
          </cell>
          <cell r="BE267">
            <v>0</v>
          </cell>
        </row>
        <row r="268">
          <cell r="A268" t="str">
            <v>Show</v>
          </cell>
          <cell r="B268" t="str">
            <v>Priv. Equity Partnerships</v>
          </cell>
          <cell r="C268" t="str">
            <v>Restructured Assets</v>
          </cell>
          <cell r="D268" t="str">
            <v>Hopley</v>
          </cell>
          <cell r="E268" t="str">
            <v>713-853-3964</v>
          </cell>
          <cell r="F268" t="str">
            <v>Ice Drilling RA</v>
          </cell>
          <cell r="G268" t="str">
            <v xml:space="preserve"> </v>
          </cell>
          <cell r="H268" t="str">
            <v>Toronto Oil &amp; Gas Service</v>
          </cell>
          <cell r="I268" t="str">
            <v>Private</v>
          </cell>
          <cell r="J268" t="str">
            <v>Financing</v>
          </cell>
          <cell r="K268">
            <v>1</v>
          </cell>
          <cell r="L268">
            <v>1</v>
          </cell>
          <cell r="M268">
            <v>0</v>
          </cell>
          <cell r="N268">
            <v>0</v>
          </cell>
          <cell r="O268">
            <v>0</v>
          </cell>
          <cell r="P268">
            <v>0</v>
          </cell>
          <cell r="Q268">
            <v>0</v>
          </cell>
          <cell r="R268">
            <v>0</v>
          </cell>
          <cell r="V268">
            <v>0</v>
          </cell>
          <cell r="W268" t="str">
            <v>001:Enron-NA</v>
          </cell>
          <cell r="X268">
            <v>0</v>
          </cell>
          <cell r="Y268">
            <v>0</v>
          </cell>
          <cell r="Z268">
            <v>0</v>
          </cell>
          <cell r="AA268">
            <v>0</v>
          </cell>
          <cell r="AB268">
            <v>0</v>
          </cell>
          <cell r="AC268">
            <v>0</v>
          </cell>
          <cell r="AD268">
            <v>0</v>
          </cell>
          <cell r="AE268">
            <v>0</v>
          </cell>
          <cell r="AF268">
            <v>0</v>
          </cell>
          <cell r="AG268">
            <v>0</v>
          </cell>
          <cell r="AH268">
            <v>0</v>
          </cell>
          <cell r="AI268">
            <v>0</v>
          </cell>
          <cell r="AJ268">
            <v>0</v>
          </cell>
          <cell r="AK268">
            <v>0</v>
          </cell>
          <cell r="AL268">
            <v>0</v>
          </cell>
          <cell r="AM268">
            <v>0</v>
          </cell>
          <cell r="AN268">
            <v>0</v>
          </cell>
          <cell r="AP268">
            <v>0</v>
          </cell>
          <cell r="AQ268">
            <v>0</v>
          </cell>
          <cell r="AR268">
            <v>1</v>
          </cell>
          <cell r="AS268">
            <v>0</v>
          </cell>
          <cell r="AT268">
            <v>0</v>
          </cell>
          <cell r="AU268">
            <v>0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  <cell r="AZ268">
            <v>0</v>
          </cell>
          <cell r="BA268">
            <v>0</v>
          </cell>
          <cell r="BB268">
            <v>0</v>
          </cell>
          <cell r="BC268" t="str">
            <v xml:space="preserve"> </v>
          </cell>
          <cell r="BD268" t="str">
            <v xml:space="preserve"> </v>
          </cell>
          <cell r="BE268">
            <v>0</v>
          </cell>
        </row>
        <row r="269">
          <cell r="A269" t="str">
            <v>Show</v>
          </cell>
          <cell r="B269" t="str">
            <v>US Structured Credit-Book RA</v>
          </cell>
          <cell r="C269" t="str">
            <v>Restructured Assets</v>
          </cell>
          <cell r="D269" t="str">
            <v>Hopley</v>
          </cell>
          <cell r="E269" t="str">
            <v>713-853-3964</v>
          </cell>
          <cell r="F269" t="str">
            <v>Industrial Holdings RA</v>
          </cell>
          <cell r="G269" t="str">
            <v xml:space="preserve"> </v>
          </cell>
          <cell r="H269" t="str">
            <v>OSX</v>
          </cell>
          <cell r="I269" t="str">
            <v>Private</v>
          </cell>
          <cell r="J269" t="str">
            <v>Financing</v>
          </cell>
          <cell r="K269">
            <v>1</v>
          </cell>
          <cell r="L269">
            <v>1</v>
          </cell>
          <cell r="M269">
            <v>0</v>
          </cell>
          <cell r="N269">
            <v>0</v>
          </cell>
          <cell r="O269">
            <v>0</v>
          </cell>
          <cell r="P269">
            <v>7121810</v>
          </cell>
          <cell r="Q269">
            <v>7121810</v>
          </cell>
          <cell r="R269">
            <v>0</v>
          </cell>
          <cell r="V269">
            <v>7121810</v>
          </cell>
          <cell r="W269" t="str">
            <v>001:Enron-NA</v>
          </cell>
          <cell r="X269">
            <v>0</v>
          </cell>
          <cell r="Y269">
            <v>0</v>
          </cell>
          <cell r="Z269">
            <v>0</v>
          </cell>
          <cell r="AA269">
            <v>0</v>
          </cell>
          <cell r="AB269">
            <v>0</v>
          </cell>
          <cell r="AC269">
            <v>0</v>
          </cell>
          <cell r="AD269">
            <v>7121810</v>
          </cell>
          <cell r="AE269">
            <v>0</v>
          </cell>
          <cell r="AF269">
            <v>0</v>
          </cell>
          <cell r="AG269">
            <v>0</v>
          </cell>
          <cell r="AH269">
            <v>0</v>
          </cell>
          <cell r="AI269">
            <v>0</v>
          </cell>
          <cell r="AJ269">
            <v>0</v>
          </cell>
          <cell r="AK269">
            <v>-21385</v>
          </cell>
          <cell r="AL269">
            <v>-21385</v>
          </cell>
          <cell r="AM269">
            <v>-34679.254906467235</v>
          </cell>
          <cell r="AN269">
            <v>7121810</v>
          </cell>
          <cell r="AP269">
            <v>0</v>
          </cell>
          <cell r="AQ269">
            <v>7121810</v>
          </cell>
          <cell r="AR269">
            <v>1</v>
          </cell>
          <cell r="AS269">
            <v>0</v>
          </cell>
          <cell r="AT269">
            <v>7121810</v>
          </cell>
          <cell r="AU269">
            <v>0</v>
          </cell>
          <cell r="AV269">
            <v>0</v>
          </cell>
          <cell r="AW269">
            <v>-91469.27</v>
          </cell>
          <cell r="AX269">
            <v>-91469.27</v>
          </cell>
          <cell r="AY269">
            <v>0</v>
          </cell>
          <cell r="AZ269">
            <v>0</v>
          </cell>
          <cell r="BA269">
            <v>-21385</v>
          </cell>
          <cell r="BB269">
            <v>-21385</v>
          </cell>
          <cell r="BC269" t="str">
            <v xml:space="preserve"> </v>
          </cell>
          <cell r="BD269" t="str">
            <v xml:space="preserve"> </v>
          </cell>
          <cell r="BE269">
            <v>0</v>
          </cell>
        </row>
        <row r="270">
          <cell r="A270" t="str">
            <v>Show</v>
          </cell>
          <cell r="B270" t="str">
            <v>US Structured Credit-MTM</v>
          </cell>
          <cell r="C270" t="str">
            <v>Upstream</v>
          </cell>
          <cell r="D270" t="str">
            <v>Dunn</v>
          </cell>
          <cell r="E270" t="str">
            <v>713-853-7752</v>
          </cell>
          <cell r="F270" t="str">
            <v>Mariner Sr. Revolver</v>
          </cell>
          <cell r="G270" t="str">
            <v xml:space="preserve"> </v>
          </cell>
          <cell r="H270" t="str">
            <v>Energy</v>
          </cell>
          <cell r="I270" t="str">
            <v>Private</v>
          </cell>
          <cell r="J270" t="str">
            <v>Financing</v>
          </cell>
          <cell r="K270">
            <v>1</v>
          </cell>
          <cell r="L270">
            <v>1</v>
          </cell>
          <cell r="M270">
            <v>0</v>
          </cell>
          <cell r="N270">
            <v>0</v>
          </cell>
          <cell r="O270">
            <v>0</v>
          </cell>
          <cell r="P270">
            <v>0</v>
          </cell>
          <cell r="Q270">
            <v>0</v>
          </cell>
          <cell r="R270">
            <v>0</v>
          </cell>
          <cell r="V270">
            <v>0</v>
          </cell>
          <cell r="W270" t="str">
            <v>001:Enron-NA</v>
          </cell>
          <cell r="X270">
            <v>0</v>
          </cell>
          <cell r="Y270">
            <v>0</v>
          </cell>
          <cell r="Z270">
            <v>0</v>
          </cell>
          <cell r="AA270">
            <v>0</v>
          </cell>
          <cell r="AB270">
            <v>0</v>
          </cell>
          <cell r="AC270">
            <v>0</v>
          </cell>
          <cell r="AD270">
            <v>0</v>
          </cell>
          <cell r="AE270">
            <v>0</v>
          </cell>
          <cell r="AF270">
            <v>0</v>
          </cell>
          <cell r="AG270">
            <v>0</v>
          </cell>
          <cell r="AH270">
            <v>0</v>
          </cell>
          <cell r="AI270">
            <v>4.9476511776447296E-10</v>
          </cell>
          <cell r="AJ270">
            <v>0</v>
          </cell>
          <cell r="AK270">
            <v>1872732</v>
          </cell>
          <cell r="AL270">
            <v>1872732</v>
          </cell>
          <cell r="AM270">
            <v>668554.73871992354</v>
          </cell>
          <cell r="AN270">
            <v>23947970.432514668</v>
          </cell>
          <cell r="AP270">
            <v>0</v>
          </cell>
          <cell r="AQ270">
            <v>178779.43251466801</v>
          </cell>
          <cell r="AR270">
            <v>1</v>
          </cell>
          <cell r="AS270">
            <v>0</v>
          </cell>
          <cell r="AT270">
            <v>0</v>
          </cell>
          <cell r="AU270">
            <v>178779.43251466801</v>
          </cell>
          <cell r="AV270">
            <v>0</v>
          </cell>
          <cell r="AW270">
            <v>1934590.9851524881</v>
          </cell>
          <cell r="AX270">
            <v>2113370.4176671561</v>
          </cell>
          <cell r="AY270">
            <v>4.9476511776447296E-10</v>
          </cell>
          <cell r="AZ270">
            <v>0</v>
          </cell>
          <cell r="BA270">
            <v>1872732</v>
          </cell>
          <cell r="BB270">
            <v>1872732</v>
          </cell>
          <cell r="BC270" t="str">
            <v xml:space="preserve"> </v>
          </cell>
          <cell r="BD270" t="str">
            <v xml:space="preserve"> </v>
          </cell>
          <cell r="BE270">
            <v>178779.43251466801</v>
          </cell>
        </row>
        <row r="271">
          <cell r="A271" t="str">
            <v>Show</v>
          </cell>
          <cell r="B271" t="str">
            <v>Total Return Swap</v>
          </cell>
          <cell r="C271" t="str">
            <v>Iguana</v>
          </cell>
          <cell r="D271" t="str">
            <v>Dunn</v>
          </cell>
          <cell r="E271" t="str">
            <v>713-853-7752</v>
          </cell>
          <cell r="F271" t="str">
            <v>Mariner Sr. Revolver Iguana</v>
          </cell>
          <cell r="G271" t="str">
            <v xml:space="preserve"> </v>
          </cell>
          <cell r="H271" t="str">
            <v>Energy</v>
          </cell>
          <cell r="I271" t="str">
            <v>Private</v>
          </cell>
          <cell r="J271" t="str">
            <v>Financing</v>
          </cell>
          <cell r="K271">
            <v>1</v>
          </cell>
          <cell r="L271">
            <v>1</v>
          </cell>
          <cell r="M271">
            <v>0</v>
          </cell>
          <cell r="N271">
            <v>0</v>
          </cell>
          <cell r="O271">
            <v>0</v>
          </cell>
          <cell r="P271">
            <v>23769191</v>
          </cell>
          <cell r="Q271">
            <v>23769191</v>
          </cell>
          <cell r="R271">
            <v>0</v>
          </cell>
          <cell r="V271">
            <v>23769191</v>
          </cell>
          <cell r="W271" t="str">
            <v>001:Enron-NA</v>
          </cell>
          <cell r="X271">
            <v>0</v>
          </cell>
          <cell r="Y271">
            <v>0</v>
          </cell>
          <cell r="Z271">
            <v>0</v>
          </cell>
          <cell r="AA271">
            <v>0</v>
          </cell>
          <cell r="AB271">
            <v>0</v>
          </cell>
          <cell r="AC271">
            <v>0</v>
          </cell>
          <cell r="AD271">
            <v>23769191</v>
          </cell>
          <cell r="AE271">
            <v>0</v>
          </cell>
          <cell r="AF271">
            <v>0</v>
          </cell>
          <cell r="AG271">
            <v>0</v>
          </cell>
          <cell r="AH271">
            <v>0</v>
          </cell>
          <cell r="AI271">
            <v>0</v>
          </cell>
          <cell r="AJ271">
            <v>0</v>
          </cell>
          <cell r="AK271">
            <v>0</v>
          </cell>
          <cell r="AL271">
            <v>0</v>
          </cell>
          <cell r="AM271">
            <v>0</v>
          </cell>
          <cell r="AN271">
            <v>0</v>
          </cell>
          <cell r="AP271">
            <v>0</v>
          </cell>
          <cell r="AQ271">
            <v>0</v>
          </cell>
          <cell r="AR271">
            <v>1</v>
          </cell>
          <cell r="AS271">
            <v>0</v>
          </cell>
          <cell r="AT271">
            <v>23769191</v>
          </cell>
          <cell r="AU271">
            <v>0</v>
          </cell>
          <cell r="AV271">
            <v>0</v>
          </cell>
          <cell r="AW271">
            <v>0</v>
          </cell>
          <cell r="AX271">
            <v>0</v>
          </cell>
          <cell r="AY271">
            <v>0</v>
          </cell>
          <cell r="AZ271">
            <v>0</v>
          </cell>
          <cell r="BA271">
            <v>0</v>
          </cell>
          <cell r="BB271">
            <v>0</v>
          </cell>
          <cell r="BC271" t="str">
            <v xml:space="preserve"> </v>
          </cell>
          <cell r="BD271" t="str">
            <v xml:space="preserve"> </v>
          </cell>
          <cell r="BE271">
            <v>0</v>
          </cell>
        </row>
        <row r="272">
          <cell r="A272" t="str">
            <v>Show</v>
          </cell>
          <cell r="B272" t="str">
            <v>Priv. Equity Partnerships</v>
          </cell>
          <cell r="C272" t="str">
            <v>Restructured Assets</v>
          </cell>
          <cell r="D272" t="str">
            <v>Hopley</v>
          </cell>
          <cell r="E272" t="str">
            <v>713-853-3964</v>
          </cell>
          <cell r="F272" t="str">
            <v>Enserco Offshore RA</v>
          </cell>
          <cell r="G272" t="str">
            <v xml:space="preserve"> </v>
          </cell>
          <cell r="H272" t="str">
            <v>Energy</v>
          </cell>
          <cell r="I272" t="str">
            <v>Private</v>
          </cell>
          <cell r="J272" t="str">
            <v>Financing</v>
          </cell>
          <cell r="K272">
            <v>1</v>
          </cell>
          <cell r="L272">
            <v>1</v>
          </cell>
          <cell r="M272">
            <v>0</v>
          </cell>
          <cell r="N272">
            <v>0</v>
          </cell>
          <cell r="O272">
            <v>0</v>
          </cell>
          <cell r="P272">
            <v>5877015</v>
          </cell>
          <cell r="Q272">
            <v>5877015</v>
          </cell>
          <cell r="R272">
            <v>0</v>
          </cell>
          <cell r="V272">
            <v>5877015</v>
          </cell>
          <cell r="W272" t="str">
            <v>001:Enron-NA</v>
          </cell>
          <cell r="X272">
            <v>0</v>
          </cell>
          <cell r="Y272">
            <v>0</v>
          </cell>
          <cell r="Z272">
            <v>0</v>
          </cell>
          <cell r="AA272">
            <v>0</v>
          </cell>
          <cell r="AB272">
            <v>0</v>
          </cell>
          <cell r="AC272">
            <v>0</v>
          </cell>
          <cell r="AD272">
            <v>5877015</v>
          </cell>
          <cell r="AE272">
            <v>0</v>
          </cell>
          <cell r="AF272">
            <v>0</v>
          </cell>
          <cell r="AG272">
            <v>0</v>
          </cell>
          <cell r="AH272">
            <v>0</v>
          </cell>
          <cell r="AI272">
            <v>0</v>
          </cell>
          <cell r="AJ272">
            <v>0</v>
          </cell>
          <cell r="AK272">
            <v>0</v>
          </cell>
          <cell r="AL272">
            <v>0</v>
          </cell>
          <cell r="AM272">
            <v>0</v>
          </cell>
          <cell r="AN272">
            <v>5877015</v>
          </cell>
          <cell r="AP272">
            <v>0</v>
          </cell>
          <cell r="AQ272">
            <v>5877015</v>
          </cell>
          <cell r="AR272">
            <v>1</v>
          </cell>
          <cell r="AS272">
            <v>0</v>
          </cell>
          <cell r="AT272">
            <v>5877015</v>
          </cell>
          <cell r="AU272">
            <v>0</v>
          </cell>
          <cell r="AV272">
            <v>0</v>
          </cell>
          <cell r="AW272">
            <v>0</v>
          </cell>
          <cell r="AX272">
            <v>0</v>
          </cell>
          <cell r="AY272">
            <v>0</v>
          </cell>
          <cell r="AZ272">
            <v>0</v>
          </cell>
          <cell r="BA272">
            <v>0</v>
          </cell>
          <cell r="BB272">
            <v>0</v>
          </cell>
          <cell r="BC272" t="str">
            <v xml:space="preserve"> </v>
          </cell>
          <cell r="BD272" t="str">
            <v xml:space="preserve"> </v>
          </cell>
          <cell r="BE272">
            <v>0</v>
          </cell>
        </row>
        <row r="273">
          <cell r="A273" t="str">
            <v>Show</v>
          </cell>
          <cell r="B273" t="str">
            <v>US Structured Credit-MTM RA</v>
          </cell>
          <cell r="C273" t="str">
            <v>Restructured Assets</v>
          </cell>
          <cell r="D273" t="str">
            <v>Hopley</v>
          </cell>
          <cell r="E273" t="str">
            <v>713-853-3964</v>
          </cell>
          <cell r="F273" t="str">
            <v>Queen Sands Sr. Revolver RA</v>
          </cell>
          <cell r="G273" t="str">
            <v xml:space="preserve"> </v>
          </cell>
          <cell r="H273" t="str">
            <v>Energy</v>
          </cell>
          <cell r="I273" t="str">
            <v>Private</v>
          </cell>
          <cell r="J273" t="str">
            <v>Financing</v>
          </cell>
          <cell r="K273">
            <v>1</v>
          </cell>
          <cell r="L273">
            <v>1</v>
          </cell>
          <cell r="M273">
            <v>0</v>
          </cell>
          <cell r="N273">
            <v>0</v>
          </cell>
          <cell r="O273">
            <v>0</v>
          </cell>
          <cell r="P273">
            <v>0</v>
          </cell>
          <cell r="Q273">
            <v>0</v>
          </cell>
          <cell r="R273">
            <v>0</v>
          </cell>
          <cell r="V273">
            <v>0</v>
          </cell>
          <cell r="W273" t="str">
            <v>001:Enron-NA</v>
          </cell>
          <cell r="X273">
            <v>0</v>
          </cell>
          <cell r="Y273">
            <v>0</v>
          </cell>
          <cell r="Z273">
            <v>0</v>
          </cell>
          <cell r="AA273">
            <v>0</v>
          </cell>
          <cell r="AB273">
            <v>0</v>
          </cell>
          <cell r="AC273">
            <v>0</v>
          </cell>
          <cell r="AD273">
            <v>0</v>
          </cell>
          <cell r="AE273">
            <v>0</v>
          </cell>
          <cell r="AF273">
            <v>0</v>
          </cell>
          <cell r="AG273">
            <v>0</v>
          </cell>
          <cell r="AH273">
            <v>0</v>
          </cell>
          <cell r="AI273">
            <v>0</v>
          </cell>
          <cell r="AJ273">
            <v>0</v>
          </cell>
          <cell r="AK273">
            <v>0</v>
          </cell>
          <cell r="AL273">
            <v>0</v>
          </cell>
          <cell r="AM273">
            <v>403936.91749005613</v>
          </cell>
          <cell r="AN273">
            <v>0</v>
          </cell>
          <cell r="AP273">
            <v>0</v>
          </cell>
          <cell r="AQ273">
            <v>0</v>
          </cell>
          <cell r="AR273">
            <v>1</v>
          </cell>
          <cell r="AS273">
            <v>0</v>
          </cell>
          <cell r="AT273">
            <v>0</v>
          </cell>
          <cell r="AU273">
            <v>0</v>
          </cell>
          <cell r="AV273">
            <v>0</v>
          </cell>
          <cell r="AW273">
            <v>0</v>
          </cell>
          <cell r="AX273">
            <v>0</v>
          </cell>
          <cell r="AY273">
            <v>0</v>
          </cell>
          <cell r="AZ273">
            <v>0</v>
          </cell>
          <cell r="BA273">
            <v>0</v>
          </cell>
          <cell r="BB273">
            <v>0</v>
          </cell>
          <cell r="BC273" t="str">
            <v xml:space="preserve"> </v>
          </cell>
          <cell r="BD273" t="str">
            <v xml:space="preserve"> </v>
          </cell>
          <cell r="BE273">
            <v>0</v>
          </cell>
        </row>
        <row r="274">
          <cell r="A274" t="str">
            <v>Show</v>
          </cell>
          <cell r="B274" t="str">
            <v>Convertible - Private</v>
          </cell>
          <cell r="C274" t="str">
            <v>Restructured Assets</v>
          </cell>
          <cell r="D274" t="str">
            <v>Hopley</v>
          </cell>
          <cell r="E274" t="str">
            <v>713-853-3964</v>
          </cell>
          <cell r="F274" t="str">
            <v>Sierra Well Service Preferred RA</v>
          </cell>
          <cell r="G274" t="str">
            <v xml:space="preserve"> </v>
          </cell>
          <cell r="H274" t="str">
            <v>OSX</v>
          </cell>
          <cell r="I274" t="str">
            <v>Private</v>
          </cell>
          <cell r="J274" t="str">
            <v>Financing</v>
          </cell>
          <cell r="K274">
            <v>1</v>
          </cell>
          <cell r="L274">
            <v>1</v>
          </cell>
          <cell r="M274">
            <v>0</v>
          </cell>
          <cell r="N274">
            <v>0</v>
          </cell>
          <cell r="O274">
            <v>0</v>
          </cell>
          <cell r="P274">
            <v>4132646</v>
          </cell>
          <cell r="Q274">
            <v>4132646</v>
          </cell>
          <cell r="R274">
            <v>0</v>
          </cell>
          <cell r="V274">
            <v>4132646</v>
          </cell>
          <cell r="W274" t="str">
            <v>001:Enron-NA</v>
          </cell>
          <cell r="X274">
            <v>0</v>
          </cell>
          <cell r="Y274">
            <v>0</v>
          </cell>
          <cell r="Z274">
            <v>0</v>
          </cell>
          <cell r="AA274">
            <v>0</v>
          </cell>
          <cell r="AB274">
            <v>0</v>
          </cell>
          <cell r="AC274">
            <v>0</v>
          </cell>
          <cell r="AD274">
            <v>4132646</v>
          </cell>
          <cell r="AE274">
            <v>0</v>
          </cell>
          <cell r="AF274">
            <v>0</v>
          </cell>
          <cell r="AG274">
            <v>0</v>
          </cell>
          <cell r="AH274">
            <v>0</v>
          </cell>
          <cell r="AI274">
            <v>0</v>
          </cell>
          <cell r="AJ274">
            <v>0</v>
          </cell>
          <cell r="AK274">
            <v>0</v>
          </cell>
          <cell r="AL274">
            <v>0</v>
          </cell>
          <cell r="AM274">
            <v>6000</v>
          </cell>
          <cell r="AN274">
            <v>4021500</v>
          </cell>
          <cell r="AP274">
            <v>0</v>
          </cell>
          <cell r="AQ274">
            <v>4021500</v>
          </cell>
          <cell r="AR274">
            <v>1</v>
          </cell>
          <cell r="AS274">
            <v>0</v>
          </cell>
          <cell r="AT274">
            <v>4132646</v>
          </cell>
          <cell r="AU274">
            <v>0</v>
          </cell>
          <cell r="AV274">
            <v>0</v>
          </cell>
          <cell r="AW274">
            <v>0</v>
          </cell>
          <cell r="AX274">
            <v>0</v>
          </cell>
          <cell r="AY274">
            <v>0</v>
          </cell>
          <cell r="AZ274">
            <v>0</v>
          </cell>
          <cell r="BA274">
            <v>0</v>
          </cell>
          <cell r="BB274">
            <v>0</v>
          </cell>
          <cell r="BC274" t="str">
            <v xml:space="preserve"> </v>
          </cell>
          <cell r="BD274" t="str">
            <v xml:space="preserve"> </v>
          </cell>
          <cell r="BE274">
            <v>0</v>
          </cell>
        </row>
        <row r="275">
          <cell r="A275" t="str">
            <v>Hide</v>
          </cell>
          <cell r="B275" t="str">
            <v>Enron-Asia Pacific - Structured Credit</v>
          </cell>
          <cell r="C275" t="str">
            <v>Philippines Intl</v>
          </cell>
          <cell r="D275" t="str">
            <v>Unknown</v>
          </cell>
          <cell r="E275" t="str">
            <v>Not Available</v>
          </cell>
          <cell r="F275" t="str">
            <v>Batangas Debt (Notes) Intl</v>
          </cell>
          <cell r="G275" t="str">
            <v xml:space="preserve"> </v>
          </cell>
          <cell r="H275" t="str">
            <v>Philippines Intl</v>
          </cell>
          <cell r="I275" t="str">
            <v>Private</v>
          </cell>
          <cell r="J275" t="str">
            <v>Financing</v>
          </cell>
          <cell r="K275">
            <v>1</v>
          </cell>
          <cell r="L275">
            <v>1</v>
          </cell>
          <cell r="M275">
            <v>0</v>
          </cell>
          <cell r="N275">
            <v>0</v>
          </cell>
          <cell r="O275">
            <v>0</v>
          </cell>
          <cell r="P275">
            <v>3225000</v>
          </cell>
          <cell r="Q275">
            <v>3225000</v>
          </cell>
          <cell r="R275">
            <v>0</v>
          </cell>
          <cell r="V275">
            <v>3225000</v>
          </cell>
          <cell r="W275" t="str">
            <v>005:Enron-Asia Pacific</v>
          </cell>
          <cell r="X275">
            <v>0</v>
          </cell>
          <cell r="Y275">
            <v>0</v>
          </cell>
          <cell r="Z275">
            <v>0</v>
          </cell>
          <cell r="AA275">
            <v>0</v>
          </cell>
          <cell r="AB275">
            <v>0</v>
          </cell>
          <cell r="AC275">
            <v>0</v>
          </cell>
          <cell r="AD275">
            <v>3225000</v>
          </cell>
          <cell r="AE275">
            <v>0</v>
          </cell>
          <cell r="AF275">
            <v>0</v>
          </cell>
          <cell r="AG275">
            <v>0</v>
          </cell>
          <cell r="AH275">
            <v>0</v>
          </cell>
          <cell r="AI275">
            <v>0</v>
          </cell>
          <cell r="AJ275">
            <v>0</v>
          </cell>
          <cell r="AK275">
            <v>0</v>
          </cell>
          <cell r="AL275">
            <v>0</v>
          </cell>
          <cell r="AM275">
            <v>0</v>
          </cell>
          <cell r="AN275">
            <v>3227000</v>
          </cell>
          <cell r="AP275">
            <v>0</v>
          </cell>
          <cell r="AQ275">
            <v>3227000</v>
          </cell>
          <cell r="AR275">
            <v>1</v>
          </cell>
          <cell r="AS275">
            <v>0</v>
          </cell>
          <cell r="AT275">
            <v>3225000</v>
          </cell>
          <cell r="AU275">
            <v>0</v>
          </cell>
          <cell r="AV275">
            <v>0</v>
          </cell>
          <cell r="AW275">
            <v>0</v>
          </cell>
          <cell r="AX275">
            <v>0</v>
          </cell>
          <cell r="AY275">
            <v>0</v>
          </cell>
          <cell r="AZ275">
            <v>0</v>
          </cell>
          <cell r="BA275">
            <v>0</v>
          </cell>
          <cell r="BB275">
            <v>0</v>
          </cell>
          <cell r="BC275" t="str">
            <v xml:space="preserve"> </v>
          </cell>
          <cell r="BD275" t="str">
            <v xml:space="preserve"> </v>
          </cell>
          <cell r="BE275">
            <v>0</v>
          </cell>
        </row>
        <row r="276">
          <cell r="A276" t="str">
            <v>Hide</v>
          </cell>
          <cell r="B276" t="str">
            <v>Enron-South America - Structured Credit</v>
          </cell>
          <cell r="C276" t="str">
            <v>Bolivia Intl</v>
          </cell>
          <cell r="D276" t="str">
            <v>Unknown</v>
          </cell>
          <cell r="E276" t="str">
            <v>Not Available</v>
          </cell>
          <cell r="F276" t="str">
            <v>Cuiaba Pipeline - GasBol</v>
          </cell>
          <cell r="G276" t="str">
            <v xml:space="preserve"> </v>
          </cell>
          <cell r="H276" t="str">
            <v>Bolivia Intl</v>
          </cell>
          <cell r="I276" t="str">
            <v>Private</v>
          </cell>
          <cell r="J276" t="str">
            <v>Financing</v>
          </cell>
          <cell r="K276">
            <v>1</v>
          </cell>
          <cell r="L276">
            <v>1</v>
          </cell>
          <cell r="M276">
            <v>0</v>
          </cell>
          <cell r="N276">
            <v>0</v>
          </cell>
          <cell r="O276">
            <v>0</v>
          </cell>
          <cell r="P276">
            <v>20786000</v>
          </cell>
          <cell r="Q276">
            <v>20786000</v>
          </cell>
          <cell r="R276">
            <v>0</v>
          </cell>
          <cell r="V276">
            <v>20786000</v>
          </cell>
          <cell r="W276" t="str">
            <v>007:Enron-Southern CONE</v>
          </cell>
          <cell r="X276">
            <v>0</v>
          </cell>
          <cell r="Y276">
            <v>0</v>
          </cell>
          <cell r="Z276">
            <v>0</v>
          </cell>
          <cell r="AA276">
            <v>0</v>
          </cell>
          <cell r="AB276">
            <v>0</v>
          </cell>
          <cell r="AC276">
            <v>0</v>
          </cell>
          <cell r="AD276">
            <v>20786000</v>
          </cell>
          <cell r="AE276">
            <v>0</v>
          </cell>
          <cell r="AF276">
            <v>0</v>
          </cell>
          <cell r="AG276">
            <v>0</v>
          </cell>
          <cell r="AH276">
            <v>0</v>
          </cell>
          <cell r="AI276">
            <v>0</v>
          </cell>
          <cell r="AJ276">
            <v>0</v>
          </cell>
          <cell r="AK276">
            <v>0</v>
          </cell>
          <cell r="AL276">
            <v>0</v>
          </cell>
          <cell r="AM276">
            <v>0</v>
          </cell>
          <cell r="AN276">
            <v>19146000</v>
          </cell>
          <cell r="AP276">
            <v>0</v>
          </cell>
          <cell r="AQ276">
            <v>19146000</v>
          </cell>
          <cell r="AR276">
            <v>1</v>
          </cell>
          <cell r="AS276">
            <v>0</v>
          </cell>
          <cell r="AT276">
            <v>20786000</v>
          </cell>
          <cell r="AU276">
            <v>0</v>
          </cell>
          <cell r="AV276">
            <v>0</v>
          </cell>
          <cell r="AW276">
            <v>0</v>
          </cell>
          <cell r="AX276">
            <v>0</v>
          </cell>
          <cell r="AY276">
            <v>0</v>
          </cell>
          <cell r="AZ276">
            <v>0</v>
          </cell>
          <cell r="BA276">
            <v>0</v>
          </cell>
          <cell r="BB276">
            <v>0</v>
          </cell>
          <cell r="BC276" t="str">
            <v xml:space="preserve"> </v>
          </cell>
          <cell r="BD276" t="str">
            <v xml:space="preserve"> </v>
          </cell>
          <cell r="BE276">
            <v>0</v>
          </cell>
        </row>
        <row r="277">
          <cell r="A277" t="str">
            <v>Hide</v>
          </cell>
          <cell r="B277" t="str">
            <v>Enron-CALME - Structured Credit</v>
          </cell>
          <cell r="C277" t="str">
            <v>Venezuela Intl</v>
          </cell>
          <cell r="D277" t="str">
            <v>Unknown</v>
          </cell>
          <cell r="E277" t="str">
            <v>Not Available</v>
          </cell>
          <cell r="F277" t="str">
            <v>Bachaquero Debt Intl</v>
          </cell>
          <cell r="G277" t="str">
            <v xml:space="preserve"> </v>
          </cell>
          <cell r="H277" t="str">
            <v>Venezuela Intl</v>
          </cell>
          <cell r="I277" t="str">
            <v>Private</v>
          </cell>
          <cell r="J277" t="str">
            <v>Financing</v>
          </cell>
          <cell r="K277">
            <v>1</v>
          </cell>
          <cell r="L277">
            <v>1</v>
          </cell>
          <cell r="M277">
            <v>0</v>
          </cell>
          <cell r="N277">
            <v>0</v>
          </cell>
          <cell r="O277">
            <v>0</v>
          </cell>
          <cell r="P277">
            <v>0</v>
          </cell>
          <cell r="Q277">
            <v>0</v>
          </cell>
          <cell r="R277">
            <v>0</v>
          </cell>
          <cell r="V277">
            <v>0</v>
          </cell>
          <cell r="W277" t="str">
            <v>006:Enron-CALME</v>
          </cell>
          <cell r="X277">
            <v>0</v>
          </cell>
          <cell r="Y277">
            <v>0</v>
          </cell>
          <cell r="Z277">
            <v>0</v>
          </cell>
          <cell r="AA277">
            <v>0</v>
          </cell>
          <cell r="AB277">
            <v>0</v>
          </cell>
          <cell r="AC277">
            <v>0</v>
          </cell>
          <cell r="AD277">
            <v>0</v>
          </cell>
          <cell r="AE277">
            <v>0</v>
          </cell>
          <cell r="AF277">
            <v>0</v>
          </cell>
          <cell r="AG277">
            <v>0</v>
          </cell>
          <cell r="AH277">
            <v>0</v>
          </cell>
          <cell r="AI277">
            <v>0</v>
          </cell>
          <cell r="AJ277">
            <v>0</v>
          </cell>
          <cell r="AK277">
            <v>0</v>
          </cell>
          <cell r="AL277">
            <v>0</v>
          </cell>
          <cell r="AM277">
            <v>0</v>
          </cell>
          <cell r="AN277">
            <v>0</v>
          </cell>
          <cell r="AP277">
            <v>0</v>
          </cell>
          <cell r="AQ277">
            <v>0</v>
          </cell>
          <cell r="AR277">
            <v>1</v>
          </cell>
          <cell r="AS277">
            <v>0</v>
          </cell>
          <cell r="AT277">
            <v>0</v>
          </cell>
          <cell r="AU277">
            <v>0</v>
          </cell>
          <cell r="AV277">
            <v>0</v>
          </cell>
          <cell r="AW277">
            <v>0</v>
          </cell>
          <cell r="AX277">
            <v>0</v>
          </cell>
          <cell r="AY277">
            <v>0</v>
          </cell>
          <cell r="AZ277">
            <v>0</v>
          </cell>
          <cell r="BA277">
            <v>0</v>
          </cell>
          <cell r="BB277">
            <v>0</v>
          </cell>
          <cell r="BC277" t="str">
            <v xml:space="preserve"> </v>
          </cell>
          <cell r="BD277" t="str">
            <v xml:space="preserve"> </v>
          </cell>
          <cell r="BE277">
            <v>0</v>
          </cell>
        </row>
        <row r="278">
          <cell r="A278" t="str">
            <v>Hide</v>
          </cell>
          <cell r="B278" t="str">
            <v>Enron-South America - Structured Credit</v>
          </cell>
          <cell r="C278" t="str">
            <v>Brazil Intl</v>
          </cell>
          <cell r="D278" t="str">
            <v>Unknown</v>
          </cell>
          <cell r="E278" t="str">
            <v>Not Available</v>
          </cell>
          <cell r="F278" t="str">
            <v>Cuiaba Pipeline - GasMat</v>
          </cell>
          <cell r="G278" t="str">
            <v xml:space="preserve"> </v>
          </cell>
          <cell r="H278" t="str">
            <v>Brazil Intl</v>
          </cell>
          <cell r="I278" t="str">
            <v>Private</v>
          </cell>
          <cell r="J278" t="str">
            <v>Financing</v>
          </cell>
          <cell r="K278">
            <v>1</v>
          </cell>
          <cell r="L278">
            <v>1</v>
          </cell>
          <cell r="M278">
            <v>0</v>
          </cell>
          <cell r="N278">
            <v>0</v>
          </cell>
          <cell r="O278">
            <v>0</v>
          </cell>
          <cell r="P278">
            <v>31319000</v>
          </cell>
          <cell r="Q278">
            <v>31319000</v>
          </cell>
          <cell r="R278">
            <v>0</v>
          </cell>
          <cell r="V278">
            <v>31319000</v>
          </cell>
          <cell r="W278" t="str">
            <v>007:Enron-Southern CONE</v>
          </cell>
          <cell r="X278">
            <v>0</v>
          </cell>
          <cell r="Y278">
            <v>0</v>
          </cell>
          <cell r="Z278">
            <v>0</v>
          </cell>
          <cell r="AA278">
            <v>0</v>
          </cell>
          <cell r="AB278">
            <v>0</v>
          </cell>
          <cell r="AC278">
            <v>0</v>
          </cell>
          <cell r="AD278">
            <v>31319000</v>
          </cell>
          <cell r="AE278">
            <v>0</v>
          </cell>
          <cell r="AF278">
            <v>0</v>
          </cell>
          <cell r="AG278">
            <v>0</v>
          </cell>
          <cell r="AH278">
            <v>0</v>
          </cell>
          <cell r="AI278">
            <v>0</v>
          </cell>
          <cell r="AJ278">
            <v>0</v>
          </cell>
          <cell r="AK278">
            <v>0</v>
          </cell>
          <cell r="AL278">
            <v>0</v>
          </cell>
          <cell r="AM278">
            <v>0</v>
          </cell>
          <cell r="AN278">
            <v>26147000</v>
          </cell>
          <cell r="AP278">
            <v>0</v>
          </cell>
          <cell r="AQ278">
            <v>26147000</v>
          </cell>
          <cell r="AR278">
            <v>1</v>
          </cell>
          <cell r="AS278">
            <v>0</v>
          </cell>
          <cell r="AT278">
            <v>31319000</v>
          </cell>
          <cell r="AU278">
            <v>0</v>
          </cell>
          <cell r="AV278">
            <v>0</v>
          </cell>
          <cell r="AW278">
            <v>0</v>
          </cell>
          <cell r="AX278">
            <v>0</v>
          </cell>
          <cell r="AY278">
            <v>0</v>
          </cell>
          <cell r="AZ278">
            <v>0</v>
          </cell>
          <cell r="BA278">
            <v>0</v>
          </cell>
          <cell r="BB278">
            <v>0</v>
          </cell>
          <cell r="BC278" t="str">
            <v xml:space="preserve"> </v>
          </cell>
          <cell r="BD278" t="str">
            <v xml:space="preserve"> </v>
          </cell>
          <cell r="BE278">
            <v>0</v>
          </cell>
        </row>
        <row r="279">
          <cell r="A279" t="str">
            <v>Hide</v>
          </cell>
          <cell r="B279" t="str">
            <v>Enron-South America - Structured Credit</v>
          </cell>
          <cell r="C279" t="str">
            <v>Brazil Intl</v>
          </cell>
          <cell r="D279" t="str">
            <v>Unknown</v>
          </cell>
          <cell r="E279" t="str">
            <v>Not Available</v>
          </cell>
          <cell r="F279" t="str">
            <v>Cuiaba Power (480 MW) Debt Intl</v>
          </cell>
          <cell r="G279" t="str">
            <v xml:space="preserve"> </v>
          </cell>
          <cell r="H279" t="str">
            <v>Brazil Intl</v>
          </cell>
          <cell r="I279" t="str">
            <v>Private</v>
          </cell>
          <cell r="J279" t="str">
            <v>Financing</v>
          </cell>
          <cell r="K279">
            <v>1</v>
          </cell>
          <cell r="L279">
            <v>1</v>
          </cell>
          <cell r="M279">
            <v>0</v>
          </cell>
          <cell r="N279">
            <v>0</v>
          </cell>
          <cell r="O279">
            <v>0</v>
          </cell>
          <cell r="P279">
            <v>54984000</v>
          </cell>
          <cell r="Q279">
            <v>54984000</v>
          </cell>
          <cell r="R279">
            <v>0</v>
          </cell>
          <cell r="V279">
            <v>54984000</v>
          </cell>
          <cell r="W279" t="str">
            <v>007:Enron-Southern CONE</v>
          </cell>
          <cell r="X279">
            <v>0</v>
          </cell>
          <cell r="Y279">
            <v>0</v>
          </cell>
          <cell r="Z279">
            <v>0</v>
          </cell>
          <cell r="AA279">
            <v>0</v>
          </cell>
          <cell r="AB279">
            <v>0</v>
          </cell>
          <cell r="AC279">
            <v>0</v>
          </cell>
          <cell r="AD279">
            <v>54984000</v>
          </cell>
          <cell r="AE279">
            <v>0</v>
          </cell>
          <cell r="AF279">
            <v>0</v>
          </cell>
          <cell r="AG279">
            <v>0</v>
          </cell>
          <cell r="AH279">
            <v>0</v>
          </cell>
          <cell r="AI279">
            <v>0</v>
          </cell>
          <cell r="AJ279">
            <v>0</v>
          </cell>
          <cell r="AK279">
            <v>0</v>
          </cell>
          <cell r="AL279">
            <v>0</v>
          </cell>
          <cell r="AM279">
            <v>0</v>
          </cell>
          <cell r="AN279">
            <v>55780000</v>
          </cell>
          <cell r="AP279">
            <v>0</v>
          </cell>
          <cell r="AQ279">
            <v>55780000</v>
          </cell>
          <cell r="AR279">
            <v>1</v>
          </cell>
          <cell r="AS279">
            <v>0</v>
          </cell>
          <cell r="AT279">
            <v>54984000</v>
          </cell>
          <cell r="AU279">
            <v>0</v>
          </cell>
          <cell r="AV279">
            <v>0</v>
          </cell>
          <cell r="AW279">
            <v>0</v>
          </cell>
          <cell r="AX279">
            <v>0</v>
          </cell>
          <cell r="AY279">
            <v>0</v>
          </cell>
          <cell r="AZ279">
            <v>0</v>
          </cell>
          <cell r="BA279">
            <v>0</v>
          </cell>
          <cell r="BB279">
            <v>0</v>
          </cell>
          <cell r="BC279" t="str">
            <v xml:space="preserve"> </v>
          </cell>
          <cell r="BD279" t="str">
            <v xml:space="preserve"> </v>
          </cell>
          <cell r="BE279">
            <v>0</v>
          </cell>
        </row>
        <row r="280">
          <cell r="A280" t="str">
            <v>Hide</v>
          </cell>
          <cell r="B280" t="str">
            <v>ECM SLP - Portfolio Insurance</v>
          </cell>
          <cell r="C280" t="str">
            <v>Producer ECM</v>
          </cell>
          <cell r="D280" t="str">
            <v>Unknown</v>
          </cell>
          <cell r="E280" t="str">
            <v>Not Available</v>
          </cell>
          <cell r="F280" t="str">
            <v>Beau Canada Options ECM</v>
          </cell>
          <cell r="G280" t="str">
            <v xml:space="preserve"> </v>
          </cell>
          <cell r="H280" t="str">
            <v>Energy</v>
          </cell>
          <cell r="I280" t="str">
            <v>Public</v>
          </cell>
          <cell r="J280" t="str">
            <v>Futures</v>
          </cell>
          <cell r="K280">
            <v>1</v>
          </cell>
          <cell r="L280">
            <v>1</v>
          </cell>
          <cell r="M280">
            <v>0</v>
          </cell>
          <cell r="N280">
            <v>0</v>
          </cell>
          <cell r="O280">
            <v>0</v>
          </cell>
          <cell r="P280">
            <v>0</v>
          </cell>
          <cell r="Q280">
            <v>0</v>
          </cell>
          <cell r="R280">
            <v>0</v>
          </cell>
          <cell r="V280">
            <v>0</v>
          </cell>
          <cell r="W280" t="str">
            <v>004:ECM</v>
          </cell>
          <cell r="X280">
            <v>0</v>
          </cell>
          <cell r="Y280">
            <v>0</v>
          </cell>
          <cell r="Z280">
            <v>0</v>
          </cell>
          <cell r="AA280">
            <v>0</v>
          </cell>
          <cell r="AB280">
            <v>0</v>
          </cell>
          <cell r="AC280">
            <v>0</v>
          </cell>
          <cell r="AD280">
            <v>0</v>
          </cell>
          <cell r="AE280">
            <v>0</v>
          </cell>
          <cell r="AF280">
            <v>0</v>
          </cell>
          <cell r="AG280">
            <v>0</v>
          </cell>
          <cell r="AH280">
            <v>0</v>
          </cell>
          <cell r="AI280">
            <v>0</v>
          </cell>
          <cell r="AJ280">
            <v>0</v>
          </cell>
          <cell r="AK280">
            <v>0</v>
          </cell>
          <cell r="AL280">
            <v>0</v>
          </cell>
          <cell r="AM280">
            <v>0</v>
          </cell>
          <cell r="AN280">
            <v>0</v>
          </cell>
          <cell r="AP280">
            <v>0</v>
          </cell>
          <cell r="AQ280">
            <v>0</v>
          </cell>
          <cell r="AR280">
            <v>1</v>
          </cell>
          <cell r="AS280">
            <v>0</v>
          </cell>
          <cell r="AT280">
            <v>0</v>
          </cell>
          <cell r="AU280">
            <v>0</v>
          </cell>
          <cell r="AV280">
            <v>0</v>
          </cell>
          <cell r="AW280">
            <v>0</v>
          </cell>
          <cell r="AX280">
            <v>0</v>
          </cell>
          <cell r="AY280">
            <v>0</v>
          </cell>
          <cell r="AZ280">
            <v>0</v>
          </cell>
          <cell r="BA280">
            <v>0</v>
          </cell>
          <cell r="BB280">
            <v>0</v>
          </cell>
          <cell r="BC280" t="str">
            <v xml:space="preserve"> </v>
          </cell>
          <cell r="BD280" t="str">
            <v xml:space="preserve"> </v>
          </cell>
          <cell r="BE280">
            <v>0</v>
          </cell>
        </row>
        <row r="281">
          <cell r="A281" t="str">
            <v>Hide</v>
          </cell>
          <cell r="B281" t="str">
            <v>ECM SLP - Priv. Equity Partnerships</v>
          </cell>
          <cell r="C281" t="str">
            <v>Producer ECM</v>
          </cell>
          <cell r="D281" t="str">
            <v>Eubank</v>
          </cell>
          <cell r="E281" t="str">
            <v>713-853-6579</v>
          </cell>
          <cell r="F281" t="str">
            <v>Ameritex ECM</v>
          </cell>
          <cell r="G281" t="str">
            <v xml:space="preserve"> </v>
          </cell>
          <cell r="H281" t="str">
            <v>Energy</v>
          </cell>
          <cell r="I281" t="str">
            <v>Private</v>
          </cell>
          <cell r="J281" t="str">
            <v>Partnership</v>
          </cell>
          <cell r="K281">
            <v>1</v>
          </cell>
          <cell r="L281">
            <v>1</v>
          </cell>
          <cell r="M281">
            <v>0</v>
          </cell>
          <cell r="N281">
            <v>0</v>
          </cell>
          <cell r="O281">
            <v>0</v>
          </cell>
          <cell r="P281">
            <v>3111576</v>
          </cell>
          <cell r="Q281">
            <v>3111576</v>
          </cell>
          <cell r="R281">
            <v>0</v>
          </cell>
          <cell r="V281">
            <v>3111576</v>
          </cell>
          <cell r="W281" t="str">
            <v>004:ECM</v>
          </cell>
          <cell r="X281">
            <v>0</v>
          </cell>
          <cell r="Y281">
            <v>0</v>
          </cell>
          <cell r="Z281">
            <v>0</v>
          </cell>
          <cell r="AA281">
            <v>0</v>
          </cell>
          <cell r="AB281">
            <v>0</v>
          </cell>
          <cell r="AC281">
            <v>0</v>
          </cell>
          <cell r="AD281">
            <v>3111576</v>
          </cell>
          <cell r="AE281">
            <v>0</v>
          </cell>
          <cell r="AF281">
            <v>0</v>
          </cell>
          <cell r="AG281">
            <v>0</v>
          </cell>
          <cell r="AH281">
            <v>0</v>
          </cell>
          <cell r="AI281">
            <v>0</v>
          </cell>
          <cell r="AJ281">
            <v>0</v>
          </cell>
          <cell r="AK281">
            <v>0</v>
          </cell>
          <cell r="AL281">
            <v>0</v>
          </cell>
          <cell r="AM281">
            <v>0</v>
          </cell>
          <cell r="AN281">
            <v>3160780</v>
          </cell>
          <cell r="AP281">
            <v>0</v>
          </cell>
          <cell r="AQ281">
            <v>3160780</v>
          </cell>
          <cell r="AR281">
            <v>1</v>
          </cell>
          <cell r="AS281">
            <v>0</v>
          </cell>
          <cell r="AT281">
            <v>3111576</v>
          </cell>
          <cell r="AU281">
            <v>0</v>
          </cell>
          <cell r="AV281">
            <v>0</v>
          </cell>
          <cell r="AW281">
            <v>0</v>
          </cell>
          <cell r="AX281">
            <v>0</v>
          </cell>
          <cell r="AY281">
            <v>0</v>
          </cell>
          <cell r="AZ281">
            <v>0</v>
          </cell>
          <cell r="BA281">
            <v>0</v>
          </cell>
          <cell r="BB281">
            <v>0</v>
          </cell>
          <cell r="BC281" t="str">
            <v xml:space="preserve"> </v>
          </cell>
          <cell r="BD281" t="str">
            <v xml:space="preserve"> </v>
          </cell>
          <cell r="BE281">
            <v>0</v>
          </cell>
        </row>
        <row r="282">
          <cell r="A282" t="str">
            <v>Hide</v>
          </cell>
          <cell r="B282" t="str">
            <v>ECM SLP - US Structured Credit</v>
          </cell>
          <cell r="C282" t="str">
            <v>Producer ECM</v>
          </cell>
          <cell r="D282" t="str">
            <v>Kopper</v>
          </cell>
          <cell r="E282" t="str">
            <v>713-853-7279</v>
          </cell>
          <cell r="F282" t="str">
            <v>Chewco Loan ECM</v>
          </cell>
          <cell r="G282" t="str">
            <v xml:space="preserve"> </v>
          </cell>
          <cell r="H282" t="str">
            <v>Energy</v>
          </cell>
          <cell r="I282" t="str">
            <v>Private</v>
          </cell>
          <cell r="J282" t="str">
            <v>Partnership</v>
          </cell>
          <cell r="K282">
            <v>1</v>
          </cell>
          <cell r="L282">
            <v>1</v>
          </cell>
          <cell r="M282">
            <v>0</v>
          </cell>
          <cell r="N282">
            <v>0</v>
          </cell>
          <cell r="O282">
            <v>0</v>
          </cell>
          <cell r="P282">
            <v>13177730</v>
          </cell>
          <cell r="Q282">
            <v>13177730</v>
          </cell>
          <cell r="R282">
            <v>0</v>
          </cell>
          <cell r="V282">
            <v>13177730</v>
          </cell>
          <cell r="W282" t="str">
            <v>004:ECM</v>
          </cell>
          <cell r="X282">
            <v>0</v>
          </cell>
          <cell r="Y282">
            <v>0</v>
          </cell>
          <cell r="Z282">
            <v>0</v>
          </cell>
          <cell r="AA282">
            <v>0</v>
          </cell>
          <cell r="AB282">
            <v>0</v>
          </cell>
          <cell r="AC282">
            <v>0</v>
          </cell>
          <cell r="AD282">
            <v>13177730</v>
          </cell>
          <cell r="AE282">
            <v>0</v>
          </cell>
          <cell r="AF282">
            <v>0</v>
          </cell>
          <cell r="AG282">
            <v>0</v>
          </cell>
          <cell r="AH282">
            <v>0</v>
          </cell>
          <cell r="AI282">
            <v>0</v>
          </cell>
          <cell r="AJ282">
            <v>0</v>
          </cell>
          <cell r="AK282">
            <v>0</v>
          </cell>
          <cell r="AL282">
            <v>0</v>
          </cell>
          <cell r="AM282">
            <v>0</v>
          </cell>
          <cell r="AN282">
            <v>12506738</v>
          </cell>
          <cell r="AP282">
            <v>0</v>
          </cell>
          <cell r="AQ282">
            <v>12506738</v>
          </cell>
          <cell r="AR282">
            <v>1</v>
          </cell>
          <cell r="AS282">
            <v>0</v>
          </cell>
          <cell r="AT282">
            <v>13177730</v>
          </cell>
          <cell r="AU282">
            <v>0</v>
          </cell>
          <cell r="AV282">
            <v>0</v>
          </cell>
          <cell r="AW282">
            <v>0</v>
          </cell>
          <cell r="AX282">
            <v>0</v>
          </cell>
          <cell r="AY282">
            <v>0</v>
          </cell>
          <cell r="AZ282">
            <v>0</v>
          </cell>
          <cell r="BA282">
            <v>0</v>
          </cell>
          <cell r="BB282">
            <v>0</v>
          </cell>
          <cell r="BC282" t="str">
            <v xml:space="preserve"> </v>
          </cell>
          <cell r="BD282" t="str">
            <v xml:space="preserve"> </v>
          </cell>
          <cell r="BE282">
            <v>0</v>
          </cell>
        </row>
        <row r="283">
          <cell r="A283" t="str">
            <v>Hide</v>
          </cell>
          <cell r="B283" t="str">
            <v>ECM SLP - Priv. Equity Partnerships</v>
          </cell>
          <cell r="C283" t="str">
            <v>Producer ECM</v>
          </cell>
          <cell r="D283" t="str">
            <v>Dunn</v>
          </cell>
          <cell r="E283" t="str">
            <v>713-853-7752</v>
          </cell>
          <cell r="F283" t="str">
            <v>Forman Petroleum ECM</v>
          </cell>
          <cell r="G283" t="str">
            <v xml:space="preserve"> </v>
          </cell>
          <cell r="H283" t="str">
            <v>Energy</v>
          </cell>
          <cell r="I283" t="str">
            <v>Private</v>
          </cell>
          <cell r="J283" t="str">
            <v>Partnership</v>
          </cell>
          <cell r="K283">
            <v>1</v>
          </cell>
          <cell r="L283">
            <v>1</v>
          </cell>
          <cell r="M283">
            <v>0</v>
          </cell>
          <cell r="N283">
            <v>0</v>
          </cell>
          <cell r="O283">
            <v>0</v>
          </cell>
          <cell r="P283">
            <v>0</v>
          </cell>
          <cell r="Q283">
            <v>0</v>
          </cell>
          <cell r="R283">
            <v>0</v>
          </cell>
          <cell r="V283">
            <v>0</v>
          </cell>
          <cell r="W283" t="str">
            <v>004:ECM</v>
          </cell>
          <cell r="X283">
            <v>0</v>
          </cell>
          <cell r="Y283">
            <v>0</v>
          </cell>
          <cell r="Z283">
            <v>0</v>
          </cell>
          <cell r="AA283">
            <v>0</v>
          </cell>
          <cell r="AB283">
            <v>0</v>
          </cell>
          <cell r="AC283">
            <v>0</v>
          </cell>
          <cell r="AD283">
            <v>0</v>
          </cell>
          <cell r="AE283">
            <v>0</v>
          </cell>
          <cell r="AF283">
            <v>0</v>
          </cell>
          <cell r="AG283">
            <v>0</v>
          </cell>
          <cell r="AH283">
            <v>0</v>
          </cell>
          <cell r="AI283">
            <v>0</v>
          </cell>
          <cell r="AJ283">
            <v>0</v>
          </cell>
          <cell r="AK283">
            <v>0</v>
          </cell>
          <cell r="AL283">
            <v>0</v>
          </cell>
          <cell r="AM283">
            <v>0</v>
          </cell>
          <cell r="AN283">
            <v>0</v>
          </cell>
          <cell r="AP283">
            <v>0</v>
          </cell>
          <cell r="AQ283">
            <v>0</v>
          </cell>
          <cell r="AR283">
            <v>1</v>
          </cell>
          <cell r="AS283">
            <v>0</v>
          </cell>
          <cell r="AT283">
            <v>0</v>
          </cell>
          <cell r="AU283">
            <v>0</v>
          </cell>
          <cell r="AV283">
            <v>0</v>
          </cell>
          <cell r="AW283">
            <v>0</v>
          </cell>
          <cell r="AX283">
            <v>0</v>
          </cell>
          <cell r="AY283">
            <v>0</v>
          </cell>
          <cell r="AZ283">
            <v>0</v>
          </cell>
          <cell r="BA283">
            <v>0</v>
          </cell>
          <cell r="BB283">
            <v>0</v>
          </cell>
          <cell r="BC283" t="str">
            <v xml:space="preserve"> </v>
          </cell>
          <cell r="BD283" t="str">
            <v xml:space="preserve"> </v>
          </cell>
          <cell r="BE283">
            <v>0</v>
          </cell>
        </row>
        <row r="284">
          <cell r="A284" t="str">
            <v>Hide</v>
          </cell>
          <cell r="B284" t="str">
            <v>ECM SLP - Priv. Equity Partnerships</v>
          </cell>
          <cell r="C284" t="str">
            <v>Producer ECM</v>
          </cell>
          <cell r="D284" t="str">
            <v>Neyman</v>
          </cell>
          <cell r="E284" t="str">
            <v>713-853-6940</v>
          </cell>
          <cell r="F284" t="str">
            <v>Hughes Rawls ECM</v>
          </cell>
          <cell r="G284" t="str">
            <v xml:space="preserve"> </v>
          </cell>
          <cell r="H284" t="str">
            <v>Energy</v>
          </cell>
          <cell r="I284" t="str">
            <v>Private</v>
          </cell>
          <cell r="J284" t="str">
            <v>Financing</v>
          </cell>
          <cell r="K284">
            <v>1</v>
          </cell>
          <cell r="L284">
            <v>1</v>
          </cell>
          <cell r="M284">
            <v>0</v>
          </cell>
          <cell r="N284">
            <v>0</v>
          </cell>
          <cell r="O284">
            <v>0</v>
          </cell>
          <cell r="P284">
            <v>0</v>
          </cell>
          <cell r="Q284">
            <v>0</v>
          </cell>
          <cell r="R284">
            <v>0</v>
          </cell>
          <cell r="V284">
            <v>0</v>
          </cell>
          <cell r="W284" t="str">
            <v>004:ECM</v>
          </cell>
          <cell r="X284">
            <v>0</v>
          </cell>
          <cell r="Y284">
            <v>0</v>
          </cell>
          <cell r="Z284">
            <v>0</v>
          </cell>
          <cell r="AA284">
            <v>0</v>
          </cell>
          <cell r="AB284">
            <v>0</v>
          </cell>
          <cell r="AC284">
            <v>0</v>
          </cell>
          <cell r="AD284">
            <v>0</v>
          </cell>
          <cell r="AE284">
            <v>0</v>
          </cell>
          <cell r="AF284">
            <v>0</v>
          </cell>
          <cell r="AG284">
            <v>0</v>
          </cell>
          <cell r="AH284">
            <v>0</v>
          </cell>
          <cell r="AI284">
            <v>0</v>
          </cell>
          <cell r="AJ284">
            <v>0</v>
          </cell>
          <cell r="AK284">
            <v>0</v>
          </cell>
          <cell r="AL284">
            <v>0</v>
          </cell>
          <cell r="AM284">
            <v>0</v>
          </cell>
          <cell r="AN284">
            <v>0</v>
          </cell>
          <cell r="AP284">
            <v>0</v>
          </cell>
          <cell r="AQ284">
            <v>0</v>
          </cell>
          <cell r="AR284">
            <v>1</v>
          </cell>
          <cell r="AS284">
            <v>0</v>
          </cell>
          <cell r="AT284">
            <v>0</v>
          </cell>
          <cell r="AU284">
            <v>0</v>
          </cell>
          <cell r="AV284">
            <v>0</v>
          </cell>
          <cell r="AW284">
            <v>0</v>
          </cell>
          <cell r="AX284">
            <v>0</v>
          </cell>
          <cell r="AY284">
            <v>0</v>
          </cell>
          <cell r="AZ284">
            <v>0</v>
          </cell>
          <cell r="BA284">
            <v>0</v>
          </cell>
          <cell r="BB284">
            <v>0</v>
          </cell>
          <cell r="BC284" t="str">
            <v xml:space="preserve"> </v>
          </cell>
          <cell r="BD284" t="str">
            <v xml:space="preserve"> </v>
          </cell>
          <cell r="BE284">
            <v>0</v>
          </cell>
        </row>
        <row r="285">
          <cell r="A285" t="str">
            <v>Hide</v>
          </cell>
          <cell r="B285" t="str">
            <v>ECM SLP - US Structured Credit</v>
          </cell>
          <cell r="C285" t="str">
            <v>Producer ECM</v>
          </cell>
          <cell r="D285" t="str">
            <v>Neyman</v>
          </cell>
          <cell r="E285" t="str">
            <v>713-853-6940</v>
          </cell>
          <cell r="F285" t="str">
            <v>Hughes Rawls Note ECM</v>
          </cell>
          <cell r="G285" t="str">
            <v xml:space="preserve"> </v>
          </cell>
          <cell r="H285" t="str">
            <v>Energy</v>
          </cell>
          <cell r="I285" t="str">
            <v>Private</v>
          </cell>
          <cell r="J285" t="str">
            <v>Financing</v>
          </cell>
          <cell r="K285">
            <v>1</v>
          </cell>
          <cell r="L285">
            <v>1</v>
          </cell>
          <cell r="M285">
            <v>0</v>
          </cell>
          <cell r="N285">
            <v>0</v>
          </cell>
          <cell r="O285">
            <v>0</v>
          </cell>
          <cell r="P285">
            <v>452180.96240689716</v>
          </cell>
          <cell r="Q285">
            <v>451862.19199920259</v>
          </cell>
          <cell r="R285">
            <v>318.77040769456653</v>
          </cell>
          <cell r="V285">
            <v>452180.96240689716</v>
          </cell>
          <cell r="W285" t="str">
            <v>004:ECM</v>
          </cell>
          <cell r="X285">
            <v>0</v>
          </cell>
          <cell r="Y285">
            <v>0</v>
          </cell>
          <cell r="Z285">
            <v>0</v>
          </cell>
          <cell r="AA285">
            <v>0</v>
          </cell>
          <cell r="AB285">
            <v>0</v>
          </cell>
          <cell r="AC285">
            <v>0</v>
          </cell>
          <cell r="AD285">
            <v>451862.19199920259</v>
          </cell>
          <cell r="AE285">
            <v>318.77040769456653</v>
          </cell>
          <cell r="AF285">
            <v>0</v>
          </cell>
          <cell r="AG285">
            <v>698.69944401041721</v>
          </cell>
          <cell r="AH285">
            <v>1017.4698517049837</v>
          </cell>
          <cell r="AI285">
            <v>-20178.037593102839</v>
          </cell>
          <cell r="AJ285">
            <v>0</v>
          </cell>
          <cell r="AK285">
            <v>17001.710363159717</v>
          </cell>
          <cell r="AL285">
            <v>-3176.3272299431228</v>
          </cell>
          <cell r="AM285">
            <v>87320.018900482071</v>
          </cell>
          <cell r="AN285">
            <v>472359</v>
          </cell>
          <cell r="AP285">
            <v>0</v>
          </cell>
          <cell r="AQ285">
            <v>472359</v>
          </cell>
          <cell r="AR285">
            <v>1</v>
          </cell>
          <cell r="AS285">
            <v>0</v>
          </cell>
          <cell r="AT285">
            <v>452180.96240689716</v>
          </cell>
          <cell r="AU285">
            <v>721.18596586759668</v>
          </cell>
          <cell r="AV285">
            <v>0</v>
          </cell>
          <cell r="AW285">
            <v>3027.6975907118031</v>
          </cell>
          <cell r="AX285">
            <v>3748.8835565793997</v>
          </cell>
          <cell r="AY285">
            <v>-20178.037593102839</v>
          </cell>
          <cell r="AZ285">
            <v>0</v>
          </cell>
          <cell r="BA285">
            <v>17001.710363159717</v>
          </cell>
          <cell r="BB285">
            <v>-3176.3272299431228</v>
          </cell>
          <cell r="BC285" t="str">
            <v xml:space="preserve"> </v>
          </cell>
          <cell r="BD285" t="str">
            <v xml:space="preserve"> </v>
          </cell>
          <cell r="BE285">
            <v>402.41555817303015</v>
          </cell>
        </row>
        <row r="286">
          <cell r="A286" t="str">
            <v>Hide</v>
          </cell>
          <cell r="B286" t="str">
            <v>ECM SLP - Priv. Equity Partnerships</v>
          </cell>
          <cell r="C286" t="str">
            <v>Producer ECM</v>
          </cell>
          <cell r="D286" t="str">
            <v>Neyman</v>
          </cell>
          <cell r="E286" t="str">
            <v>713-853-6940</v>
          </cell>
          <cell r="F286" t="str">
            <v>Lewis Energy Group ECM</v>
          </cell>
          <cell r="G286" t="str">
            <v xml:space="preserve"> </v>
          </cell>
          <cell r="H286" t="str">
            <v>Energy</v>
          </cell>
          <cell r="I286" t="str">
            <v>Private</v>
          </cell>
          <cell r="J286" t="str">
            <v>Partnership</v>
          </cell>
          <cell r="K286">
            <v>1</v>
          </cell>
          <cell r="L286">
            <v>1</v>
          </cell>
          <cell r="M286">
            <v>0</v>
          </cell>
          <cell r="N286">
            <v>0</v>
          </cell>
          <cell r="O286">
            <v>0</v>
          </cell>
          <cell r="P286">
            <v>5000814</v>
          </cell>
          <cell r="Q286">
            <v>5000814</v>
          </cell>
          <cell r="R286">
            <v>0</v>
          </cell>
          <cell r="V286">
            <v>5000814</v>
          </cell>
          <cell r="W286" t="str">
            <v>004:ECM</v>
          </cell>
          <cell r="X286">
            <v>0</v>
          </cell>
          <cell r="Y286">
            <v>0</v>
          </cell>
          <cell r="Z286">
            <v>0</v>
          </cell>
          <cell r="AA286">
            <v>0</v>
          </cell>
          <cell r="AB286">
            <v>0</v>
          </cell>
          <cell r="AC286">
            <v>0</v>
          </cell>
          <cell r="AD286">
            <v>5000814</v>
          </cell>
          <cell r="AE286">
            <v>0</v>
          </cell>
          <cell r="AF286">
            <v>0</v>
          </cell>
          <cell r="AG286">
            <v>0</v>
          </cell>
          <cell r="AH286">
            <v>0</v>
          </cell>
          <cell r="AI286">
            <v>0</v>
          </cell>
          <cell r="AJ286">
            <v>0</v>
          </cell>
          <cell r="AK286">
            <v>0</v>
          </cell>
          <cell r="AL286">
            <v>0</v>
          </cell>
          <cell r="AM286">
            <v>0</v>
          </cell>
          <cell r="AN286">
            <v>5000814</v>
          </cell>
          <cell r="AP286">
            <v>0</v>
          </cell>
          <cell r="AQ286">
            <v>5000814</v>
          </cell>
          <cell r="AR286">
            <v>1</v>
          </cell>
          <cell r="AS286">
            <v>0</v>
          </cell>
          <cell r="AT286">
            <v>5000814</v>
          </cell>
          <cell r="AU286">
            <v>0</v>
          </cell>
          <cell r="AV286">
            <v>0</v>
          </cell>
          <cell r="AW286">
            <v>0</v>
          </cell>
          <cell r="AX286">
            <v>0</v>
          </cell>
          <cell r="AY286">
            <v>0</v>
          </cell>
          <cell r="AZ286">
            <v>0</v>
          </cell>
          <cell r="BA286">
            <v>0</v>
          </cell>
          <cell r="BB286">
            <v>0</v>
          </cell>
          <cell r="BC286" t="str">
            <v xml:space="preserve"> </v>
          </cell>
          <cell r="BD286" t="str">
            <v xml:space="preserve"> </v>
          </cell>
          <cell r="BE286">
            <v>0</v>
          </cell>
        </row>
        <row r="287">
          <cell r="A287" t="str">
            <v>Hide</v>
          </cell>
          <cell r="B287" t="str">
            <v>ECM SLP - Priv. Equity Partnerships</v>
          </cell>
          <cell r="C287" t="str">
            <v>Producer ECM</v>
          </cell>
          <cell r="D287" t="str">
            <v>Eubank</v>
          </cell>
          <cell r="E287" t="str">
            <v>713-853-6579</v>
          </cell>
          <cell r="F287" t="str">
            <v>Magellan LLC ECM</v>
          </cell>
          <cell r="G287" t="str">
            <v xml:space="preserve"> </v>
          </cell>
          <cell r="H287" t="str">
            <v>Energy</v>
          </cell>
          <cell r="I287" t="str">
            <v>Private</v>
          </cell>
          <cell r="J287" t="str">
            <v>Partnership</v>
          </cell>
          <cell r="K287">
            <v>1</v>
          </cell>
          <cell r="L287">
            <v>1</v>
          </cell>
          <cell r="M287">
            <v>0</v>
          </cell>
          <cell r="N287">
            <v>0</v>
          </cell>
          <cell r="O287">
            <v>0</v>
          </cell>
          <cell r="P287">
            <v>50207</v>
          </cell>
          <cell r="Q287">
            <v>50207</v>
          </cell>
          <cell r="R287">
            <v>0</v>
          </cell>
          <cell r="V287">
            <v>50207</v>
          </cell>
          <cell r="W287" t="str">
            <v>004:ECM</v>
          </cell>
          <cell r="X287">
            <v>0</v>
          </cell>
          <cell r="Y287">
            <v>0</v>
          </cell>
          <cell r="Z287">
            <v>0</v>
          </cell>
          <cell r="AA287">
            <v>0</v>
          </cell>
          <cell r="AB287">
            <v>0</v>
          </cell>
          <cell r="AC287">
            <v>0</v>
          </cell>
          <cell r="AD287">
            <v>50207</v>
          </cell>
          <cell r="AE287">
            <v>0</v>
          </cell>
          <cell r="AF287">
            <v>0</v>
          </cell>
          <cell r="AG287">
            <v>0</v>
          </cell>
          <cell r="AH287">
            <v>0</v>
          </cell>
          <cell r="AI287">
            <v>0</v>
          </cell>
          <cell r="AJ287">
            <v>0</v>
          </cell>
          <cell r="AK287">
            <v>0</v>
          </cell>
          <cell r="AL287">
            <v>0</v>
          </cell>
          <cell r="AM287">
            <v>0</v>
          </cell>
          <cell r="AN287">
            <v>50207</v>
          </cell>
          <cell r="AP287">
            <v>0</v>
          </cell>
          <cell r="AQ287">
            <v>50207</v>
          </cell>
          <cell r="AR287">
            <v>1</v>
          </cell>
          <cell r="AS287">
            <v>0</v>
          </cell>
          <cell r="AT287">
            <v>50207</v>
          </cell>
          <cell r="AU287">
            <v>0</v>
          </cell>
          <cell r="AV287">
            <v>0</v>
          </cell>
          <cell r="AW287">
            <v>0</v>
          </cell>
          <cell r="AX287">
            <v>0</v>
          </cell>
          <cell r="AY287">
            <v>0</v>
          </cell>
          <cell r="AZ287">
            <v>0</v>
          </cell>
          <cell r="BA287">
            <v>0</v>
          </cell>
          <cell r="BB287">
            <v>0</v>
          </cell>
          <cell r="BC287" t="str">
            <v xml:space="preserve"> </v>
          </cell>
          <cell r="BD287" t="str">
            <v xml:space="preserve"> </v>
          </cell>
          <cell r="BE287">
            <v>0</v>
          </cell>
        </row>
        <row r="288">
          <cell r="A288" t="str">
            <v>Hide</v>
          </cell>
          <cell r="B288" t="str">
            <v>ECM SLP - Priv. Equity Partnerships</v>
          </cell>
          <cell r="C288" t="str">
            <v>Producer ECM</v>
          </cell>
          <cell r="D288" t="str">
            <v>Neyman</v>
          </cell>
          <cell r="E288" t="str">
            <v>713-853-6940</v>
          </cell>
          <cell r="F288" t="str">
            <v>Meridian II ECM</v>
          </cell>
          <cell r="G288" t="str">
            <v xml:space="preserve"> </v>
          </cell>
          <cell r="H288" t="str">
            <v>Energy</v>
          </cell>
          <cell r="I288" t="str">
            <v>Private</v>
          </cell>
          <cell r="J288" t="str">
            <v>Partnership</v>
          </cell>
          <cell r="K288">
            <v>1</v>
          </cell>
          <cell r="L288">
            <v>1</v>
          </cell>
          <cell r="M288">
            <v>0</v>
          </cell>
          <cell r="N288">
            <v>0</v>
          </cell>
          <cell r="O288">
            <v>0</v>
          </cell>
          <cell r="P288">
            <v>0</v>
          </cell>
          <cell r="Q288">
            <v>0</v>
          </cell>
          <cell r="R288">
            <v>0</v>
          </cell>
          <cell r="V288">
            <v>0</v>
          </cell>
          <cell r="W288" t="str">
            <v>004:ECM</v>
          </cell>
          <cell r="X288">
            <v>0</v>
          </cell>
          <cell r="Y288">
            <v>0</v>
          </cell>
          <cell r="Z288">
            <v>0</v>
          </cell>
          <cell r="AA288">
            <v>0</v>
          </cell>
          <cell r="AB288">
            <v>0</v>
          </cell>
          <cell r="AC288">
            <v>0</v>
          </cell>
          <cell r="AD288">
            <v>0</v>
          </cell>
          <cell r="AE288">
            <v>0</v>
          </cell>
          <cell r="AF288">
            <v>0</v>
          </cell>
          <cell r="AG288">
            <v>0</v>
          </cell>
          <cell r="AH288">
            <v>0</v>
          </cell>
          <cell r="AI288">
            <v>0</v>
          </cell>
          <cell r="AJ288">
            <v>0</v>
          </cell>
          <cell r="AK288">
            <v>0</v>
          </cell>
          <cell r="AL288">
            <v>0</v>
          </cell>
          <cell r="AM288">
            <v>0</v>
          </cell>
          <cell r="AN288">
            <v>0</v>
          </cell>
          <cell r="AP288">
            <v>0</v>
          </cell>
          <cell r="AQ288">
            <v>0</v>
          </cell>
          <cell r="AR288">
            <v>1</v>
          </cell>
          <cell r="AS288">
            <v>0</v>
          </cell>
          <cell r="AT288">
            <v>0</v>
          </cell>
          <cell r="AU288">
            <v>0</v>
          </cell>
          <cell r="AV288">
            <v>0</v>
          </cell>
          <cell r="AW288">
            <v>0</v>
          </cell>
          <cell r="AX288">
            <v>0</v>
          </cell>
          <cell r="AY288">
            <v>0</v>
          </cell>
          <cell r="AZ288">
            <v>0</v>
          </cell>
          <cell r="BA288">
            <v>0</v>
          </cell>
          <cell r="BB288">
            <v>0</v>
          </cell>
          <cell r="BC288" t="str">
            <v xml:space="preserve"> </v>
          </cell>
          <cell r="BD288" t="str">
            <v xml:space="preserve"> </v>
          </cell>
          <cell r="BE288">
            <v>0</v>
          </cell>
        </row>
        <row r="289">
          <cell r="A289" t="str">
            <v>Hide</v>
          </cell>
          <cell r="B289" t="str">
            <v>ECM SLP - Priv. Equity Partnerships</v>
          </cell>
          <cell r="C289" t="str">
            <v>Producer ECM</v>
          </cell>
          <cell r="D289" t="str">
            <v>Dunn</v>
          </cell>
          <cell r="E289" t="str">
            <v>713-853-7752</v>
          </cell>
          <cell r="F289" t="str">
            <v>OEDC ECM</v>
          </cell>
          <cell r="G289" t="str">
            <v xml:space="preserve"> </v>
          </cell>
          <cell r="H289" t="str">
            <v>Energy</v>
          </cell>
          <cell r="I289" t="str">
            <v>Private</v>
          </cell>
          <cell r="J289" t="str">
            <v>Partnership</v>
          </cell>
          <cell r="K289">
            <v>1</v>
          </cell>
          <cell r="L289">
            <v>1</v>
          </cell>
          <cell r="M289">
            <v>0</v>
          </cell>
          <cell r="N289">
            <v>0</v>
          </cell>
          <cell r="O289">
            <v>0</v>
          </cell>
          <cell r="P289">
            <v>0</v>
          </cell>
          <cell r="Q289">
            <v>0</v>
          </cell>
          <cell r="R289">
            <v>0</v>
          </cell>
          <cell r="V289">
            <v>0</v>
          </cell>
          <cell r="W289" t="str">
            <v>004:ECM</v>
          </cell>
          <cell r="X289">
            <v>0</v>
          </cell>
          <cell r="Y289">
            <v>0</v>
          </cell>
          <cell r="Z289">
            <v>0</v>
          </cell>
          <cell r="AA289">
            <v>0</v>
          </cell>
          <cell r="AB289">
            <v>0</v>
          </cell>
          <cell r="AC289">
            <v>0</v>
          </cell>
          <cell r="AD289">
            <v>0</v>
          </cell>
          <cell r="AE289">
            <v>0</v>
          </cell>
          <cell r="AF289">
            <v>0</v>
          </cell>
          <cell r="AG289">
            <v>0</v>
          </cell>
          <cell r="AH289">
            <v>0</v>
          </cell>
          <cell r="AI289">
            <v>0</v>
          </cell>
          <cell r="AJ289">
            <v>0</v>
          </cell>
          <cell r="AK289">
            <v>0</v>
          </cell>
          <cell r="AL289">
            <v>0</v>
          </cell>
          <cell r="AM289">
            <v>0</v>
          </cell>
          <cell r="AN289">
            <v>0</v>
          </cell>
          <cell r="AP289">
            <v>0</v>
          </cell>
          <cell r="AQ289">
            <v>0</v>
          </cell>
          <cell r="AR289">
            <v>1</v>
          </cell>
          <cell r="AS289">
            <v>0</v>
          </cell>
          <cell r="AT289">
            <v>0</v>
          </cell>
          <cell r="AU289">
            <v>0</v>
          </cell>
          <cell r="AV289">
            <v>0</v>
          </cell>
          <cell r="AW289">
            <v>0</v>
          </cell>
          <cell r="AX289">
            <v>0</v>
          </cell>
          <cell r="AY289">
            <v>0</v>
          </cell>
          <cell r="AZ289">
            <v>0</v>
          </cell>
          <cell r="BA289">
            <v>0</v>
          </cell>
          <cell r="BB289">
            <v>0</v>
          </cell>
          <cell r="BC289" t="str">
            <v xml:space="preserve"> </v>
          </cell>
          <cell r="BD289" t="str">
            <v xml:space="preserve"> </v>
          </cell>
          <cell r="BE289">
            <v>0</v>
          </cell>
        </row>
        <row r="290">
          <cell r="A290" t="str">
            <v>Hide</v>
          </cell>
          <cell r="B290" t="str">
            <v>ECM SLP - Priv. Equity Partnerships</v>
          </cell>
          <cell r="C290" t="str">
            <v>Producer ECM</v>
          </cell>
          <cell r="D290" t="str">
            <v>Eubank</v>
          </cell>
          <cell r="E290" t="str">
            <v>713-853-6579</v>
          </cell>
          <cell r="F290" t="str">
            <v>Eugene Offshore Holdings ECM</v>
          </cell>
          <cell r="G290" t="str">
            <v xml:space="preserve"> </v>
          </cell>
          <cell r="H290" t="str">
            <v>Energy</v>
          </cell>
          <cell r="I290" t="str">
            <v>Private</v>
          </cell>
          <cell r="J290" t="str">
            <v>Financing</v>
          </cell>
          <cell r="K290">
            <v>1</v>
          </cell>
          <cell r="L290">
            <v>1</v>
          </cell>
          <cell r="M290">
            <v>0</v>
          </cell>
          <cell r="N290">
            <v>0</v>
          </cell>
          <cell r="O290">
            <v>0</v>
          </cell>
          <cell r="P290">
            <v>1394553</v>
          </cell>
          <cell r="Q290">
            <v>1394553</v>
          </cell>
          <cell r="R290">
            <v>0</v>
          </cell>
          <cell r="V290">
            <v>1394553</v>
          </cell>
          <cell r="W290" t="str">
            <v>004:ECM</v>
          </cell>
          <cell r="X290">
            <v>0</v>
          </cell>
          <cell r="Y290">
            <v>0</v>
          </cell>
          <cell r="Z290">
            <v>0</v>
          </cell>
          <cell r="AA290">
            <v>0</v>
          </cell>
          <cell r="AB290">
            <v>0</v>
          </cell>
          <cell r="AC290">
            <v>0</v>
          </cell>
          <cell r="AD290">
            <v>1394553</v>
          </cell>
          <cell r="AE290">
            <v>0</v>
          </cell>
          <cell r="AF290">
            <v>0</v>
          </cell>
          <cell r="AG290">
            <v>0</v>
          </cell>
          <cell r="AH290">
            <v>0</v>
          </cell>
          <cell r="AI290">
            <v>0</v>
          </cell>
          <cell r="AJ290">
            <v>0</v>
          </cell>
          <cell r="AK290">
            <v>0</v>
          </cell>
          <cell r="AL290">
            <v>0</v>
          </cell>
          <cell r="AM290">
            <v>0</v>
          </cell>
          <cell r="AN290">
            <v>1478135</v>
          </cell>
          <cell r="AP290">
            <v>0</v>
          </cell>
          <cell r="AQ290">
            <v>1478135</v>
          </cell>
          <cell r="AR290">
            <v>1</v>
          </cell>
          <cell r="AS290">
            <v>0</v>
          </cell>
          <cell r="AT290">
            <v>1394553</v>
          </cell>
          <cell r="AU290">
            <v>0</v>
          </cell>
          <cell r="AV290">
            <v>0</v>
          </cell>
          <cell r="AW290">
            <v>0</v>
          </cell>
          <cell r="AX290">
            <v>0</v>
          </cell>
          <cell r="AY290">
            <v>0</v>
          </cell>
          <cell r="AZ290">
            <v>0</v>
          </cell>
          <cell r="BA290">
            <v>0</v>
          </cell>
          <cell r="BB290">
            <v>0</v>
          </cell>
          <cell r="BC290" t="str">
            <v xml:space="preserve"> </v>
          </cell>
          <cell r="BD290" t="str">
            <v xml:space="preserve"> </v>
          </cell>
          <cell r="BE290">
            <v>0</v>
          </cell>
        </row>
        <row r="291">
          <cell r="A291" t="str">
            <v>Hide</v>
          </cell>
          <cell r="B291" t="str">
            <v>ECM SLP - US Structured Credit</v>
          </cell>
          <cell r="C291" t="str">
            <v>Producer ECM</v>
          </cell>
          <cell r="D291" t="str">
            <v>Eubank</v>
          </cell>
          <cell r="E291" t="str">
            <v>713-853-6579</v>
          </cell>
          <cell r="F291" t="str">
            <v>Earl P. Burke Debt ECM</v>
          </cell>
          <cell r="G291" t="str">
            <v xml:space="preserve"> </v>
          </cell>
          <cell r="H291" t="str">
            <v>Energy</v>
          </cell>
          <cell r="I291" t="str">
            <v>Private</v>
          </cell>
          <cell r="J291" t="str">
            <v>Financing</v>
          </cell>
          <cell r="K291">
            <v>1</v>
          </cell>
          <cell r="L291">
            <v>1</v>
          </cell>
          <cell r="M291">
            <v>0</v>
          </cell>
          <cell r="N291">
            <v>0</v>
          </cell>
          <cell r="O291">
            <v>0</v>
          </cell>
          <cell r="P291">
            <v>0</v>
          </cell>
          <cell r="Q291">
            <v>0</v>
          </cell>
          <cell r="R291">
            <v>0</v>
          </cell>
          <cell r="V291">
            <v>0</v>
          </cell>
          <cell r="W291" t="str">
            <v>004:ECM</v>
          </cell>
          <cell r="X291">
            <v>0</v>
          </cell>
          <cell r="Y291">
            <v>0</v>
          </cell>
          <cell r="Z291">
            <v>0</v>
          </cell>
          <cell r="AA291">
            <v>0</v>
          </cell>
          <cell r="AB291">
            <v>0</v>
          </cell>
          <cell r="AC291">
            <v>0</v>
          </cell>
          <cell r="AD291">
            <v>0</v>
          </cell>
          <cell r="AE291">
            <v>0</v>
          </cell>
          <cell r="AF291">
            <v>0</v>
          </cell>
          <cell r="AG291">
            <v>0</v>
          </cell>
          <cell r="AH291">
            <v>0</v>
          </cell>
          <cell r="AI291">
            <v>0</v>
          </cell>
          <cell r="AJ291">
            <v>0</v>
          </cell>
          <cell r="AK291">
            <v>0</v>
          </cell>
          <cell r="AL291">
            <v>0</v>
          </cell>
          <cell r="AM291">
            <v>0</v>
          </cell>
          <cell r="AN291">
            <v>0</v>
          </cell>
          <cell r="AP291">
            <v>0</v>
          </cell>
          <cell r="AQ291">
            <v>0</v>
          </cell>
          <cell r="AR291">
            <v>1</v>
          </cell>
          <cell r="AS291">
            <v>0</v>
          </cell>
          <cell r="AT291">
            <v>0</v>
          </cell>
          <cell r="AU291">
            <v>0</v>
          </cell>
          <cell r="AV291">
            <v>0</v>
          </cell>
          <cell r="AW291">
            <v>0</v>
          </cell>
          <cell r="AX291">
            <v>0</v>
          </cell>
          <cell r="AY291">
            <v>0</v>
          </cell>
          <cell r="AZ291">
            <v>0</v>
          </cell>
          <cell r="BA291">
            <v>0</v>
          </cell>
          <cell r="BB291">
            <v>0</v>
          </cell>
          <cell r="BC291" t="str">
            <v xml:space="preserve"> </v>
          </cell>
          <cell r="BD291" t="str">
            <v xml:space="preserve"> </v>
          </cell>
          <cell r="BE291">
            <v>0</v>
          </cell>
        </row>
        <row r="292">
          <cell r="A292" t="str">
            <v>Show</v>
          </cell>
          <cell r="B292" t="str">
            <v>US Structured Credit-Book</v>
          </cell>
          <cell r="C292" t="str">
            <v>Generation East</v>
          </cell>
          <cell r="D292" t="str">
            <v>Duran</v>
          </cell>
          <cell r="E292" t="str">
            <v>713-853-7364</v>
          </cell>
          <cell r="F292" t="str">
            <v>East Coast Power Loan</v>
          </cell>
          <cell r="G292" t="str">
            <v xml:space="preserve"> </v>
          </cell>
          <cell r="H292" t="str">
            <v>Generation</v>
          </cell>
          <cell r="I292" t="str">
            <v>Private</v>
          </cell>
          <cell r="J292" t="str">
            <v>Financing</v>
          </cell>
          <cell r="K292">
            <v>1</v>
          </cell>
          <cell r="L292">
            <v>1</v>
          </cell>
          <cell r="M292">
            <v>0</v>
          </cell>
          <cell r="N292">
            <v>0</v>
          </cell>
          <cell r="O292">
            <v>0</v>
          </cell>
          <cell r="P292">
            <v>0</v>
          </cell>
          <cell r="Q292">
            <v>0</v>
          </cell>
          <cell r="R292">
            <v>0</v>
          </cell>
          <cell r="V292">
            <v>0</v>
          </cell>
          <cell r="W292" t="str">
            <v>001:Enron-NA</v>
          </cell>
          <cell r="X292">
            <v>0</v>
          </cell>
          <cell r="Y292">
            <v>0</v>
          </cell>
          <cell r="Z292">
            <v>0</v>
          </cell>
          <cell r="AA292">
            <v>0</v>
          </cell>
          <cell r="AB292">
            <v>0</v>
          </cell>
          <cell r="AC292">
            <v>0</v>
          </cell>
          <cell r="AD292">
            <v>0</v>
          </cell>
          <cell r="AE292">
            <v>0</v>
          </cell>
          <cell r="AF292">
            <v>0</v>
          </cell>
          <cell r="AG292">
            <v>0</v>
          </cell>
          <cell r="AH292">
            <v>0</v>
          </cell>
          <cell r="AI292">
            <v>0</v>
          </cell>
          <cell r="AJ292">
            <v>0</v>
          </cell>
          <cell r="AK292">
            <v>3552750</v>
          </cell>
          <cell r="AL292">
            <v>3552750</v>
          </cell>
          <cell r="AM292">
            <v>0</v>
          </cell>
          <cell r="AN292">
            <v>157900000</v>
          </cell>
          <cell r="AP292">
            <v>0</v>
          </cell>
          <cell r="AQ292">
            <v>157900000</v>
          </cell>
          <cell r="AR292">
            <v>1</v>
          </cell>
          <cell r="AS292">
            <v>0</v>
          </cell>
          <cell r="AT292">
            <v>0</v>
          </cell>
          <cell r="AU292">
            <v>0</v>
          </cell>
          <cell r="AV292">
            <v>0</v>
          </cell>
          <cell r="AW292">
            <v>3552750</v>
          </cell>
          <cell r="AX292">
            <v>3552750</v>
          </cell>
          <cell r="AY292">
            <v>0</v>
          </cell>
          <cell r="AZ292">
            <v>0</v>
          </cell>
          <cell r="BA292">
            <v>3552750</v>
          </cell>
          <cell r="BB292">
            <v>3552750</v>
          </cell>
          <cell r="BC292" t="str">
            <v xml:space="preserve"> </v>
          </cell>
          <cell r="BD292" t="str">
            <v xml:space="preserve"> </v>
          </cell>
          <cell r="BE292">
            <v>0</v>
          </cell>
        </row>
        <row r="293">
          <cell r="A293" t="str">
            <v>Show</v>
          </cell>
          <cell r="B293" t="str">
            <v>Total Return Swap</v>
          </cell>
          <cell r="C293" t="str">
            <v>Iguana</v>
          </cell>
          <cell r="D293" t="str">
            <v>Duran</v>
          </cell>
          <cell r="E293" t="str">
            <v>713-853-7364</v>
          </cell>
          <cell r="F293" t="str">
            <v>East Coast Power Loan Iguana</v>
          </cell>
          <cell r="G293" t="str">
            <v xml:space="preserve"> </v>
          </cell>
          <cell r="H293" t="str">
            <v>Generation</v>
          </cell>
          <cell r="I293" t="str">
            <v>Private</v>
          </cell>
          <cell r="J293" t="str">
            <v>Financing</v>
          </cell>
          <cell r="K293">
            <v>1</v>
          </cell>
          <cell r="L293">
            <v>1</v>
          </cell>
          <cell r="M293">
            <v>0</v>
          </cell>
          <cell r="N293">
            <v>0</v>
          </cell>
          <cell r="O293">
            <v>0</v>
          </cell>
          <cell r="P293">
            <v>157900000</v>
          </cell>
          <cell r="Q293">
            <v>157900000</v>
          </cell>
          <cell r="R293">
            <v>0</v>
          </cell>
          <cell r="V293">
            <v>157900000</v>
          </cell>
          <cell r="W293" t="str">
            <v>001:Enron-NA</v>
          </cell>
          <cell r="X293">
            <v>0</v>
          </cell>
          <cell r="Y293">
            <v>0</v>
          </cell>
          <cell r="Z293">
            <v>0</v>
          </cell>
          <cell r="AA293">
            <v>0</v>
          </cell>
          <cell r="AB293">
            <v>0</v>
          </cell>
          <cell r="AC293">
            <v>0</v>
          </cell>
          <cell r="AD293">
            <v>157900000</v>
          </cell>
          <cell r="AE293">
            <v>0</v>
          </cell>
          <cell r="AF293">
            <v>0</v>
          </cell>
          <cell r="AG293">
            <v>0</v>
          </cell>
          <cell r="AH293">
            <v>0</v>
          </cell>
          <cell r="AI293">
            <v>0</v>
          </cell>
          <cell r="AJ293">
            <v>0</v>
          </cell>
          <cell r="AK293">
            <v>0</v>
          </cell>
          <cell r="AL293">
            <v>0</v>
          </cell>
          <cell r="AM293">
            <v>0</v>
          </cell>
          <cell r="AN293">
            <v>0</v>
          </cell>
          <cell r="AP293">
            <v>0</v>
          </cell>
          <cell r="AQ293">
            <v>0</v>
          </cell>
          <cell r="AR293">
            <v>1</v>
          </cell>
          <cell r="AS293">
            <v>0</v>
          </cell>
          <cell r="AT293">
            <v>157900000</v>
          </cell>
          <cell r="AU293">
            <v>0</v>
          </cell>
          <cell r="AV293">
            <v>0</v>
          </cell>
          <cell r="AW293">
            <v>0</v>
          </cell>
          <cell r="AX293">
            <v>0</v>
          </cell>
          <cell r="AY293">
            <v>0</v>
          </cell>
          <cell r="AZ293">
            <v>0</v>
          </cell>
          <cell r="BA293">
            <v>0</v>
          </cell>
          <cell r="BB293">
            <v>0</v>
          </cell>
          <cell r="BC293" t="str">
            <v xml:space="preserve"> </v>
          </cell>
          <cell r="BD293" t="str">
            <v xml:space="preserve"> </v>
          </cell>
          <cell r="BE293">
            <v>0</v>
          </cell>
        </row>
        <row r="294">
          <cell r="A294" t="str">
            <v>Show</v>
          </cell>
          <cell r="B294" t="str">
            <v>Total Return Swap</v>
          </cell>
          <cell r="C294" t="str">
            <v>Iguana</v>
          </cell>
          <cell r="D294" t="str">
            <v>Unknown</v>
          </cell>
          <cell r="E294" t="str">
            <v>Not Available</v>
          </cell>
          <cell r="F294" t="str">
            <v>Sale of Iguana to ENA Treasury</v>
          </cell>
          <cell r="G294" t="str">
            <v xml:space="preserve"> </v>
          </cell>
          <cell r="H294" t="str">
            <v>Other</v>
          </cell>
          <cell r="I294" t="str">
            <v>Private</v>
          </cell>
          <cell r="J294" t="str">
            <v>Financing</v>
          </cell>
          <cell r="K294">
            <v>1</v>
          </cell>
          <cell r="L294">
            <v>1</v>
          </cell>
          <cell r="M294">
            <v>0</v>
          </cell>
          <cell r="N294">
            <v>0</v>
          </cell>
          <cell r="O294">
            <v>0</v>
          </cell>
          <cell r="P294">
            <v>-207295057</v>
          </cell>
          <cell r="Q294">
            <v>-207295057</v>
          </cell>
          <cell r="R294">
            <v>0</v>
          </cell>
          <cell r="V294">
            <v>-207295057</v>
          </cell>
          <cell r="W294" t="str">
            <v>001:Enron-NA</v>
          </cell>
          <cell r="X294">
            <v>0</v>
          </cell>
          <cell r="Y294">
            <v>0</v>
          </cell>
          <cell r="Z294">
            <v>0</v>
          </cell>
          <cell r="AA294">
            <v>0</v>
          </cell>
          <cell r="AB294">
            <v>0</v>
          </cell>
          <cell r="AC294">
            <v>0</v>
          </cell>
          <cell r="AD294">
            <v>-207295057</v>
          </cell>
          <cell r="AE294">
            <v>0</v>
          </cell>
          <cell r="AF294">
            <v>0</v>
          </cell>
          <cell r="AG294">
            <v>0</v>
          </cell>
          <cell r="AH294">
            <v>0</v>
          </cell>
          <cell r="AI294">
            <v>0</v>
          </cell>
          <cell r="AJ294">
            <v>0</v>
          </cell>
          <cell r="AK294">
            <v>0</v>
          </cell>
          <cell r="AL294">
            <v>0</v>
          </cell>
          <cell r="AM294">
            <v>0</v>
          </cell>
          <cell r="AN294">
            <v>0</v>
          </cell>
          <cell r="AP294">
            <v>0</v>
          </cell>
          <cell r="AQ294">
            <v>0</v>
          </cell>
          <cell r="AR294">
            <v>1</v>
          </cell>
          <cell r="AS294">
            <v>0</v>
          </cell>
          <cell r="AT294">
            <v>-207295057</v>
          </cell>
          <cell r="AU294">
            <v>0</v>
          </cell>
          <cell r="AV294">
            <v>0</v>
          </cell>
          <cell r="AW294">
            <v>0</v>
          </cell>
          <cell r="AX294">
            <v>0</v>
          </cell>
          <cell r="AY294">
            <v>0</v>
          </cell>
          <cell r="AZ294">
            <v>0</v>
          </cell>
          <cell r="BA294">
            <v>0</v>
          </cell>
          <cell r="BB294">
            <v>0</v>
          </cell>
          <cell r="BC294" t="str">
            <v xml:space="preserve"> </v>
          </cell>
          <cell r="BD294" t="str">
            <v xml:space="preserve"> </v>
          </cell>
          <cell r="BE294">
            <v>0</v>
          </cell>
        </row>
        <row r="295">
          <cell r="A295" t="str">
            <v>Show</v>
          </cell>
          <cell r="B295" t="str">
            <v>ENA Treasury</v>
          </cell>
          <cell r="C295" t="str">
            <v>ENA Treasury</v>
          </cell>
          <cell r="D295" t="str">
            <v>Kerrigan</v>
          </cell>
          <cell r="E295" t="str">
            <v>713-853-9849</v>
          </cell>
          <cell r="F295" t="str">
            <v>FirstWorld Total Return Swap</v>
          </cell>
          <cell r="G295" t="str">
            <v xml:space="preserve"> </v>
          </cell>
          <cell r="H295" t="str">
            <v>Other</v>
          </cell>
          <cell r="I295" t="str">
            <v>Private</v>
          </cell>
          <cell r="J295" t="str">
            <v>Financing</v>
          </cell>
          <cell r="K295">
            <v>1</v>
          </cell>
          <cell r="L295">
            <v>1</v>
          </cell>
          <cell r="M295">
            <v>0</v>
          </cell>
          <cell r="N295">
            <v>0</v>
          </cell>
          <cell r="O295">
            <v>0</v>
          </cell>
          <cell r="P295">
            <v>0</v>
          </cell>
          <cell r="Q295">
            <v>0</v>
          </cell>
          <cell r="R295">
            <v>0</v>
          </cell>
          <cell r="V295">
            <v>0</v>
          </cell>
          <cell r="W295" t="str">
            <v>001:Enron-NA</v>
          </cell>
          <cell r="X295">
            <v>0</v>
          </cell>
          <cell r="Y295">
            <v>0</v>
          </cell>
          <cell r="Z295">
            <v>0</v>
          </cell>
          <cell r="AA295">
            <v>0</v>
          </cell>
          <cell r="AB295">
            <v>0</v>
          </cell>
          <cell r="AC295">
            <v>0</v>
          </cell>
          <cell r="AD295">
            <v>0</v>
          </cell>
          <cell r="AE295">
            <v>0</v>
          </cell>
          <cell r="AF295">
            <v>0</v>
          </cell>
          <cell r="AG295">
            <v>0</v>
          </cell>
          <cell r="AH295">
            <v>0</v>
          </cell>
          <cell r="AI295">
            <v>0</v>
          </cell>
          <cell r="AJ295">
            <v>0</v>
          </cell>
          <cell r="AK295">
            <v>-2509473</v>
          </cell>
          <cell r="AL295">
            <v>-2509473</v>
          </cell>
          <cell r="AM295">
            <v>0</v>
          </cell>
          <cell r="AN295">
            <v>0</v>
          </cell>
          <cell r="AP295">
            <v>0</v>
          </cell>
          <cell r="AQ295">
            <v>0</v>
          </cell>
          <cell r="AR295">
            <v>1</v>
          </cell>
          <cell r="AS295">
            <v>0</v>
          </cell>
          <cell r="AT295">
            <v>0</v>
          </cell>
          <cell r="AU295">
            <v>0</v>
          </cell>
          <cell r="AV295">
            <v>0</v>
          </cell>
          <cell r="AW295">
            <v>-2509473</v>
          </cell>
          <cell r="AX295">
            <v>-2509473</v>
          </cell>
          <cell r="AY295">
            <v>0</v>
          </cell>
          <cell r="AZ295">
            <v>0</v>
          </cell>
          <cell r="BA295">
            <v>-2509473</v>
          </cell>
          <cell r="BB295">
            <v>-2509473</v>
          </cell>
          <cell r="BC295" t="str">
            <v xml:space="preserve"> </v>
          </cell>
          <cell r="BD295" t="str">
            <v xml:space="preserve"> </v>
          </cell>
          <cell r="BE295">
            <v>0</v>
          </cell>
        </row>
        <row r="296">
          <cell r="A296" t="str">
            <v>Show</v>
          </cell>
          <cell r="B296" t="str">
            <v>ENA Treasury</v>
          </cell>
          <cell r="C296" t="str">
            <v>ENA Treasury</v>
          </cell>
          <cell r="D296" t="str">
            <v>Kerrigan</v>
          </cell>
          <cell r="E296" t="str">
            <v>713-853-9849</v>
          </cell>
          <cell r="F296" t="str">
            <v>Iguana Total Return Swap</v>
          </cell>
          <cell r="G296" t="str">
            <v xml:space="preserve"> </v>
          </cell>
          <cell r="H296" t="str">
            <v>Other</v>
          </cell>
          <cell r="I296" t="str">
            <v>Private</v>
          </cell>
          <cell r="J296" t="str">
            <v>Financing</v>
          </cell>
          <cell r="K296">
            <v>1</v>
          </cell>
          <cell r="L296">
            <v>1</v>
          </cell>
          <cell r="M296">
            <v>0</v>
          </cell>
          <cell r="N296">
            <v>0</v>
          </cell>
          <cell r="O296">
            <v>0</v>
          </cell>
          <cell r="P296">
            <v>0</v>
          </cell>
          <cell r="Q296">
            <v>0</v>
          </cell>
          <cell r="R296">
            <v>0</v>
          </cell>
          <cell r="V296">
            <v>0</v>
          </cell>
          <cell r="W296" t="str">
            <v>001:Enron-NA</v>
          </cell>
          <cell r="X296">
            <v>0</v>
          </cell>
          <cell r="Y296">
            <v>0</v>
          </cell>
          <cell r="Z296">
            <v>0</v>
          </cell>
          <cell r="AA296">
            <v>0</v>
          </cell>
          <cell r="AB296">
            <v>0</v>
          </cell>
          <cell r="AC296">
            <v>0</v>
          </cell>
          <cell r="AD296">
            <v>0</v>
          </cell>
          <cell r="AE296">
            <v>0</v>
          </cell>
          <cell r="AF296">
            <v>0</v>
          </cell>
          <cell r="AG296">
            <v>0</v>
          </cell>
          <cell r="AH296">
            <v>0</v>
          </cell>
          <cell r="AI296">
            <v>0</v>
          </cell>
          <cell r="AJ296">
            <v>0</v>
          </cell>
          <cell r="AK296">
            <v>-5425482</v>
          </cell>
          <cell r="AL296">
            <v>-5425482</v>
          </cell>
          <cell r="AM296">
            <v>0</v>
          </cell>
          <cell r="AN296">
            <v>0</v>
          </cell>
          <cell r="AP296">
            <v>0</v>
          </cell>
          <cell r="AQ296">
            <v>0</v>
          </cell>
          <cell r="AR296">
            <v>1</v>
          </cell>
          <cell r="AS296">
            <v>0</v>
          </cell>
          <cell r="AT296">
            <v>0</v>
          </cell>
          <cell r="AU296">
            <v>0</v>
          </cell>
          <cell r="AV296">
            <v>0</v>
          </cell>
          <cell r="AW296">
            <v>-5425482</v>
          </cell>
          <cell r="AX296">
            <v>-5425482</v>
          </cell>
          <cell r="AY296">
            <v>0</v>
          </cell>
          <cell r="AZ296">
            <v>0</v>
          </cell>
          <cell r="BA296">
            <v>-5425482</v>
          </cell>
          <cell r="BB296">
            <v>-5425482</v>
          </cell>
          <cell r="BC296" t="str">
            <v xml:space="preserve"> </v>
          </cell>
          <cell r="BD296" t="str">
            <v xml:space="preserve"> </v>
          </cell>
          <cell r="BE296">
            <v>0</v>
          </cell>
        </row>
        <row r="297">
          <cell r="A297" t="str">
            <v>Hide</v>
          </cell>
          <cell r="B297" t="str">
            <v>ECM SLP - US Structured Credit</v>
          </cell>
          <cell r="C297" t="str">
            <v>Producer ECM</v>
          </cell>
          <cell r="D297" t="str">
            <v>Horn</v>
          </cell>
          <cell r="E297" t="str">
            <v>713-853-4250</v>
          </cell>
          <cell r="F297" t="str">
            <v>Gasco Fixed Loan ECM</v>
          </cell>
          <cell r="G297" t="str">
            <v xml:space="preserve"> </v>
          </cell>
          <cell r="H297" t="str">
            <v>Energy</v>
          </cell>
          <cell r="I297" t="str">
            <v>Private</v>
          </cell>
          <cell r="J297" t="str">
            <v>Financing</v>
          </cell>
          <cell r="K297">
            <v>1</v>
          </cell>
          <cell r="L297">
            <v>1</v>
          </cell>
          <cell r="M297">
            <v>0</v>
          </cell>
          <cell r="N297">
            <v>0</v>
          </cell>
          <cell r="O297">
            <v>0</v>
          </cell>
          <cell r="P297">
            <v>487485</v>
          </cell>
          <cell r="Q297">
            <v>487485</v>
          </cell>
          <cell r="R297">
            <v>0</v>
          </cell>
          <cell r="V297">
            <v>487485</v>
          </cell>
          <cell r="W297" t="str">
            <v>004:ECM</v>
          </cell>
          <cell r="X297">
            <v>0</v>
          </cell>
          <cell r="Y297">
            <v>0</v>
          </cell>
          <cell r="Z297">
            <v>0</v>
          </cell>
          <cell r="AA297">
            <v>0</v>
          </cell>
          <cell r="AB297">
            <v>0</v>
          </cell>
          <cell r="AC297">
            <v>0</v>
          </cell>
          <cell r="AD297">
            <v>487485</v>
          </cell>
          <cell r="AE297">
            <v>0</v>
          </cell>
          <cell r="AF297">
            <v>0</v>
          </cell>
          <cell r="AG297">
            <v>556.4200519799997</v>
          </cell>
          <cell r="AH297">
            <v>556.4200519799997</v>
          </cell>
          <cell r="AI297">
            <v>-0.20342672721017152</v>
          </cell>
          <cell r="AJ297">
            <v>0</v>
          </cell>
          <cell r="AK297">
            <v>2411.5455585800014</v>
          </cell>
          <cell r="AL297">
            <v>2411.3421318527821</v>
          </cell>
          <cell r="AM297">
            <v>15762.356686147799</v>
          </cell>
          <cell r="AN297">
            <v>487485</v>
          </cell>
          <cell r="AP297">
            <v>0</v>
          </cell>
          <cell r="AQ297">
            <v>487485</v>
          </cell>
          <cell r="AR297">
            <v>1</v>
          </cell>
          <cell r="AS297">
            <v>0</v>
          </cell>
          <cell r="AT297">
            <v>487485</v>
          </cell>
          <cell r="AU297">
            <v>0</v>
          </cell>
          <cell r="AV297">
            <v>0</v>
          </cell>
          <cell r="AW297">
            <v>2411.1535585799998</v>
          </cell>
          <cell r="AX297">
            <v>2411.1535585799998</v>
          </cell>
          <cell r="AY297">
            <v>-0.20342672721017152</v>
          </cell>
          <cell r="AZ297">
            <v>0</v>
          </cell>
          <cell r="BA297">
            <v>2411.5455585800014</v>
          </cell>
          <cell r="BB297">
            <v>2411.3421318527821</v>
          </cell>
          <cell r="BC297" t="str">
            <v xml:space="preserve"> </v>
          </cell>
          <cell r="BD297" t="str">
            <v xml:space="preserve"> </v>
          </cell>
          <cell r="BE297">
            <v>0</v>
          </cell>
        </row>
        <row r="298">
          <cell r="A298" t="str">
            <v>Hide</v>
          </cell>
          <cell r="B298" t="str">
            <v>ECM SLP - US Structured Credit</v>
          </cell>
          <cell r="C298" t="str">
            <v>Producer ECM</v>
          </cell>
          <cell r="D298" t="str">
            <v>Byargeon</v>
          </cell>
          <cell r="E298" t="str">
            <v>713-853-0650</v>
          </cell>
          <cell r="F298" t="str">
            <v>Gasco Floating Loan ECM</v>
          </cell>
          <cell r="G298" t="str">
            <v xml:space="preserve"> </v>
          </cell>
          <cell r="H298" t="str">
            <v>Energy</v>
          </cell>
          <cell r="I298" t="str">
            <v>Private</v>
          </cell>
          <cell r="J298" t="str">
            <v>Financing</v>
          </cell>
          <cell r="K298">
            <v>1</v>
          </cell>
          <cell r="L298">
            <v>1</v>
          </cell>
          <cell r="M298">
            <v>0</v>
          </cell>
          <cell r="N298">
            <v>0</v>
          </cell>
          <cell r="O298">
            <v>0</v>
          </cell>
          <cell r="P298">
            <v>158528</v>
          </cell>
          <cell r="Q298">
            <v>158528</v>
          </cell>
          <cell r="R298">
            <v>0</v>
          </cell>
          <cell r="V298">
            <v>158528</v>
          </cell>
          <cell r="W298" t="str">
            <v>004:ECM</v>
          </cell>
          <cell r="X298">
            <v>0</v>
          </cell>
          <cell r="Y298">
            <v>0</v>
          </cell>
          <cell r="Z298">
            <v>0</v>
          </cell>
          <cell r="AA298">
            <v>0</v>
          </cell>
          <cell r="AB298">
            <v>0</v>
          </cell>
          <cell r="AC298">
            <v>0</v>
          </cell>
          <cell r="AD298">
            <v>158528</v>
          </cell>
          <cell r="AE298">
            <v>0</v>
          </cell>
          <cell r="AF298">
            <v>0</v>
          </cell>
          <cell r="AG298">
            <v>156.07375490254606</v>
          </cell>
          <cell r="AH298">
            <v>156.07375490254606</v>
          </cell>
          <cell r="AI298">
            <v>-0.12212845936301164</v>
          </cell>
          <cell r="AJ298">
            <v>0</v>
          </cell>
          <cell r="AK298">
            <v>675.99967043631761</v>
          </cell>
          <cell r="AL298">
            <v>675.8775419769546</v>
          </cell>
          <cell r="AM298">
            <v>6206.1788576116032</v>
          </cell>
          <cell r="AN298">
            <v>158528</v>
          </cell>
          <cell r="AP298">
            <v>0</v>
          </cell>
          <cell r="AQ298">
            <v>158528</v>
          </cell>
          <cell r="AR298">
            <v>1</v>
          </cell>
          <cell r="AS298">
            <v>0</v>
          </cell>
          <cell r="AT298">
            <v>158528</v>
          </cell>
          <cell r="AU298">
            <v>0</v>
          </cell>
          <cell r="AV298">
            <v>0</v>
          </cell>
          <cell r="AW298">
            <v>676.31960457769958</v>
          </cell>
          <cell r="AX298">
            <v>676.31960457769958</v>
          </cell>
          <cell r="AY298">
            <v>-0.12212845936301164</v>
          </cell>
          <cell r="AZ298">
            <v>0</v>
          </cell>
          <cell r="BA298">
            <v>675.99967043631761</v>
          </cell>
          <cell r="BB298">
            <v>675.8775419769546</v>
          </cell>
          <cell r="BC298" t="str">
            <v xml:space="preserve"> </v>
          </cell>
          <cell r="BD298" t="str">
            <v xml:space="preserve"> </v>
          </cell>
          <cell r="BE298">
            <v>0</v>
          </cell>
        </row>
        <row r="299">
          <cell r="A299" t="str">
            <v>Show</v>
          </cell>
          <cell r="B299" t="str">
            <v>US Structured Credit-Book RA</v>
          </cell>
          <cell r="C299" t="str">
            <v>Restructured Assets</v>
          </cell>
          <cell r="D299" t="str">
            <v>Hopley</v>
          </cell>
          <cell r="E299" t="str">
            <v>713-853-3964</v>
          </cell>
          <cell r="F299" t="str">
            <v>NSM B Sub Notes RA</v>
          </cell>
          <cell r="G299" t="str">
            <v xml:space="preserve"> </v>
          </cell>
          <cell r="H299" t="str">
            <v>Steel</v>
          </cell>
          <cell r="I299" t="str">
            <v>Private</v>
          </cell>
          <cell r="J299" t="str">
            <v>Financing</v>
          </cell>
          <cell r="K299">
            <v>1</v>
          </cell>
          <cell r="L299">
            <v>1</v>
          </cell>
          <cell r="M299">
            <v>0</v>
          </cell>
          <cell r="N299">
            <v>0</v>
          </cell>
          <cell r="O299">
            <v>0</v>
          </cell>
          <cell r="P299">
            <v>0</v>
          </cell>
          <cell r="Q299">
            <v>0</v>
          </cell>
          <cell r="R299">
            <v>0</v>
          </cell>
          <cell r="V299">
            <v>0</v>
          </cell>
          <cell r="W299" t="str">
            <v>001:Enron-NA</v>
          </cell>
          <cell r="X299">
            <v>0</v>
          </cell>
          <cell r="Y299">
            <v>0</v>
          </cell>
          <cell r="Z299">
            <v>0</v>
          </cell>
          <cell r="AA299">
            <v>0</v>
          </cell>
          <cell r="AB299">
            <v>0</v>
          </cell>
          <cell r="AC299">
            <v>0</v>
          </cell>
          <cell r="AD299">
            <v>0</v>
          </cell>
          <cell r="AE299">
            <v>0</v>
          </cell>
          <cell r="AF299">
            <v>0</v>
          </cell>
          <cell r="AG299">
            <v>0</v>
          </cell>
          <cell r="AH299">
            <v>0</v>
          </cell>
          <cell r="AI299">
            <v>0</v>
          </cell>
          <cell r="AJ299">
            <v>0</v>
          </cell>
          <cell r="AK299">
            <v>0</v>
          </cell>
          <cell r="AL299">
            <v>0</v>
          </cell>
          <cell r="AM299">
            <v>0</v>
          </cell>
          <cell r="AN299">
            <v>0</v>
          </cell>
          <cell r="AP299">
            <v>0</v>
          </cell>
          <cell r="AQ299">
            <v>0</v>
          </cell>
          <cell r="AR299">
            <v>1</v>
          </cell>
          <cell r="AS299">
            <v>0</v>
          </cell>
          <cell r="AT299">
            <v>0</v>
          </cell>
          <cell r="AU299">
            <v>0</v>
          </cell>
          <cell r="AV299">
            <v>0</v>
          </cell>
          <cell r="AW299">
            <v>0</v>
          </cell>
          <cell r="AX299">
            <v>0</v>
          </cell>
          <cell r="AY299">
            <v>0</v>
          </cell>
          <cell r="AZ299">
            <v>0</v>
          </cell>
          <cell r="BA299">
            <v>0</v>
          </cell>
          <cell r="BB299">
            <v>0</v>
          </cell>
          <cell r="BC299" t="str">
            <v xml:space="preserve"> </v>
          </cell>
          <cell r="BD299" t="str">
            <v xml:space="preserve"> </v>
          </cell>
          <cell r="BE299">
            <v>0</v>
          </cell>
        </row>
        <row r="300">
          <cell r="A300" t="str">
            <v>Hide</v>
          </cell>
          <cell r="B300" t="str">
            <v>Enron-NA - Public</v>
          </cell>
          <cell r="C300" t="str">
            <v>Panama Intl</v>
          </cell>
          <cell r="D300" t="str">
            <v>Unknown</v>
          </cell>
          <cell r="E300" t="str">
            <v>Not Available</v>
          </cell>
          <cell r="F300" t="str">
            <v>Adrian Resources Intl</v>
          </cell>
          <cell r="G300" t="str">
            <v>ADL</v>
          </cell>
          <cell r="H300" t="str">
            <v>Panama Intl</v>
          </cell>
          <cell r="I300" t="str">
            <v>Public</v>
          </cell>
          <cell r="J300" t="str">
            <v>Common Equity</v>
          </cell>
          <cell r="K300">
            <v>2519800</v>
          </cell>
          <cell r="L300">
            <v>2519800</v>
          </cell>
          <cell r="M300">
            <v>0</v>
          </cell>
          <cell r="N300">
            <v>0</v>
          </cell>
          <cell r="O300">
            <v>1</v>
          </cell>
          <cell r="P300">
            <v>0</v>
          </cell>
          <cell r="Q300">
            <v>0</v>
          </cell>
          <cell r="R300">
            <v>0</v>
          </cell>
          <cell r="V300">
            <v>0</v>
          </cell>
          <cell r="W300" t="str">
            <v>009:Enron-NA Intl</v>
          </cell>
          <cell r="X300">
            <v>0</v>
          </cell>
          <cell r="Y300">
            <v>0</v>
          </cell>
          <cell r="Z300">
            <v>0</v>
          </cell>
          <cell r="AA300">
            <v>0</v>
          </cell>
          <cell r="AB300">
            <v>0</v>
          </cell>
          <cell r="AC300">
            <v>0</v>
          </cell>
          <cell r="AD300">
            <v>0</v>
          </cell>
          <cell r="AE300">
            <v>0</v>
          </cell>
          <cell r="AF300">
            <v>0</v>
          </cell>
          <cell r="AG300">
            <v>0</v>
          </cell>
          <cell r="AH300">
            <v>0</v>
          </cell>
          <cell r="AI300">
            <v>0</v>
          </cell>
          <cell r="AJ300">
            <v>0</v>
          </cell>
          <cell r="AK300">
            <v>0</v>
          </cell>
          <cell r="AL300">
            <v>0</v>
          </cell>
          <cell r="AM300">
            <v>0</v>
          </cell>
          <cell r="AN300">
            <v>492000</v>
          </cell>
          <cell r="AP300">
            <v>0</v>
          </cell>
          <cell r="AQ300">
            <v>492000</v>
          </cell>
          <cell r="AR300">
            <v>1</v>
          </cell>
          <cell r="AS300">
            <v>0</v>
          </cell>
          <cell r="AT300">
            <v>0</v>
          </cell>
          <cell r="AU300">
            <v>0</v>
          </cell>
          <cell r="AV300">
            <v>0</v>
          </cell>
          <cell r="AW300">
            <v>0</v>
          </cell>
          <cell r="AX300">
            <v>0</v>
          </cell>
          <cell r="AY300">
            <v>0</v>
          </cell>
          <cell r="AZ300">
            <v>0</v>
          </cell>
          <cell r="BA300">
            <v>0</v>
          </cell>
          <cell r="BB300">
            <v>0</v>
          </cell>
          <cell r="BC300">
            <v>0</v>
          </cell>
          <cell r="BD300">
            <v>0</v>
          </cell>
          <cell r="BE300">
            <v>0</v>
          </cell>
        </row>
        <row r="301">
          <cell r="A301" t="str">
            <v>Hide</v>
          </cell>
          <cell r="B301" t="str">
            <v>Enron-CALME - Public</v>
          </cell>
          <cell r="C301" t="str">
            <v>Venezuela Intl</v>
          </cell>
          <cell r="D301" t="str">
            <v>Unknown</v>
          </cell>
          <cell r="E301" t="str">
            <v>Not Available</v>
          </cell>
          <cell r="F301" t="str">
            <v>Ventane Intl</v>
          </cell>
          <cell r="G301" t="str">
            <v>IVE</v>
          </cell>
          <cell r="H301" t="str">
            <v>Venezuela Intl</v>
          </cell>
          <cell r="I301" t="str">
            <v>Public</v>
          </cell>
          <cell r="J301" t="str">
            <v>Common Equity</v>
          </cell>
          <cell r="K301">
            <v>1064431516</v>
          </cell>
          <cell r="L301">
            <v>1064431516</v>
          </cell>
          <cell r="M301">
            <v>0</v>
          </cell>
          <cell r="N301">
            <v>0</v>
          </cell>
          <cell r="O301">
            <v>1</v>
          </cell>
          <cell r="P301">
            <v>0.13738131368894943</v>
          </cell>
          <cell r="Q301">
            <v>0.13738131368894943</v>
          </cell>
          <cell r="R301">
            <v>0</v>
          </cell>
          <cell r="V301">
            <v>146233000</v>
          </cell>
          <cell r="W301" t="str">
            <v>006:Enron-CALME</v>
          </cell>
          <cell r="X301">
            <v>0</v>
          </cell>
          <cell r="Y301">
            <v>0</v>
          </cell>
          <cell r="Z301">
            <v>0</v>
          </cell>
          <cell r="AA301">
            <v>0</v>
          </cell>
          <cell r="AB301">
            <v>0</v>
          </cell>
          <cell r="AC301">
            <v>0</v>
          </cell>
          <cell r="AD301">
            <v>146233000</v>
          </cell>
          <cell r="AE301">
            <v>0</v>
          </cell>
          <cell r="AF301">
            <v>0</v>
          </cell>
          <cell r="AG301">
            <v>0</v>
          </cell>
          <cell r="AH301">
            <v>0</v>
          </cell>
          <cell r="AI301">
            <v>0</v>
          </cell>
          <cell r="AJ301">
            <v>0</v>
          </cell>
          <cell r="AK301">
            <v>0</v>
          </cell>
          <cell r="AL301">
            <v>0</v>
          </cell>
          <cell r="AM301">
            <v>0</v>
          </cell>
          <cell r="AN301">
            <v>176679000</v>
          </cell>
          <cell r="AP301">
            <v>0</v>
          </cell>
          <cell r="AQ301">
            <v>176679000</v>
          </cell>
          <cell r="AR301">
            <v>1</v>
          </cell>
          <cell r="AS301">
            <v>146233000</v>
          </cell>
          <cell r="AT301">
            <v>0.13738131368894943</v>
          </cell>
          <cell r="AU301">
            <v>0</v>
          </cell>
          <cell r="AV301">
            <v>0</v>
          </cell>
          <cell r="AW301">
            <v>0</v>
          </cell>
          <cell r="AX301">
            <v>0</v>
          </cell>
          <cell r="AY301">
            <v>0</v>
          </cell>
          <cell r="AZ301">
            <v>0</v>
          </cell>
          <cell r="BA301">
            <v>0</v>
          </cell>
          <cell r="BB301">
            <v>0</v>
          </cell>
          <cell r="BC301">
            <v>0.13738131368894943</v>
          </cell>
          <cell r="BD301">
            <v>0.13738131368894943</v>
          </cell>
          <cell r="BE301">
            <v>0</v>
          </cell>
        </row>
        <row r="302">
          <cell r="A302" t="str">
            <v>Hide</v>
          </cell>
          <cell r="B302" t="str">
            <v>ECM SLP - Canadian Public</v>
          </cell>
          <cell r="C302" t="str">
            <v>Producer ECM</v>
          </cell>
          <cell r="D302" t="str">
            <v>Kitagawa</v>
          </cell>
          <cell r="E302" t="str">
            <v>403-974-6723</v>
          </cell>
          <cell r="F302" t="str">
            <v>Beau Canada Common ECM</v>
          </cell>
          <cell r="G302" t="str">
            <v>BAU.TO</v>
          </cell>
          <cell r="H302" t="str">
            <v>Canadian Energy</v>
          </cell>
          <cell r="I302" t="str">
            <v>Public</v>
          </cell>
          <cell r="J302" t="str">
            <v>Common Equity</v>
          </cell>
          <cell r="K302">
            <v>2528400</v>
          </cell>
          <cell r="L302">
            <v>2528400</v>
          </cell>
          <cell r="M302">
            <v>0</v>
          </cell>
          <cell r="N302">
            <v>0</v>
          </cell>
          <cell r="O302">
            <v>1</v>
          </cell>
          <cell r="P302">
            <v>1.300479123887748</v>
          </cell>
          <cell r="Q302">
            <v>1.3104631217838765</v>
          </cell>
          <cell r="R302">
            <v>-9.9839978961284714E-3</v>
          </cell>
          <cell r="V302">
            <v>3288131.4168377821</v>
          </cell>
          <cell r="W302" t="str">
            <v>004:ECM</v>
          </cell>
          <cell r="X302">
            <v>0</v>
          </cell>
          <cell r="Y302">
            <v>0</v>
          </cell>
          <cell r="Z302">
            <v>0</v>
          </cell>
          <cell r="AA302">
            <v>0</v>
          </cell>
          <cell r="AB302">
            <v>0</v>
          </cell>
          <cell r="AC302">
            <v>0</v>
          </cell>
          <cell r="AD302">
            <v>3313374.9571183533</v>
          </cell>
          <cell r="AE302">
            <v>-25243.540280571207</v>
          </cell>
          <cell r="AF302">
            <v>0</v>
          </cell>
          <cell r="AG302">
            <v>0</v>
          </cell>
          <cell r="AH302">
            <v>-25243.540280571207</v>
          </cell>
          <cell r="AI302">
            <v>370586.49678722955</v>
          </cell>
          <cell r="AJ302">
            <v>0</v>
          </cell>
          <cell r="AK302">
            <v>0</v>
          </cell>
          <cell r="AL302">
            <v>370586.49678722955</v>
          </cell>
          <cell r="AM302">
            <v>-403837.06579125114</v>
          </cell>
          <cell r="AN302">
            <v>2917544.9219365935</v>
          </cell>
          <cell r="AP302">
            <v>0</v>
          </cell>
          <cell r="AQ302">
            <v>2917544.9219365935</v>
          </cell>
          <cell r="AR302">
            <v>1</v>
          </cell>
          <cell r="AS302">
            <v>3288131.4168377821</v>
          </cell>
          <cell r="AT302">
            <v>1.300479123887748</v>
          </cell>
          <cell r="AU302">
            <v>238857.31962194061</v>
          </cell>
          <cell r="AV302">
            <v>0</v>
          </cell>
          <cell r="AW302">
            <v>0</v>
          </cell>
          <cell r="AX302">
            <v>238857.31962194061</v>
          </cell>
          <cell r="AY302">
            <v>370586.49678722955</v>
          </cell>
          <cell r="AZ302">
            <v>0</v>
          </cell>
          <cell r="BA302">
            <v>0</v>
          </cell>
          <cell r="BB302">
            <v>370586.49678722955</v>
          </cell>
          <cell r="BC302">
            <v>1.300479123887748</v>
          </cell>
          <cell r="BD302">
            <v>1.3104631217838765</v>
          </cell>
          <cell r="BE302">
            <v>264100.85990251182</v>
          </cell>
        </row>
        <row r="303">
          <cell r="A303" t="str">
            <v>Hide</v>
          </cell>
          <cell r="B303" t="str">
            <v>ECM SLP - Canadian Public</v>
          </cell>
          <cell r="C303" t="str">
            <v>Producer ECM</v>
          </cell>
          <cell r="D303" t="str">
            <v>Kitagawa</v>
          </cell>
          <cell r="E303" t="str">
            <v>403-974-6723</v>
          </cell>
          <cell r="F303" t="str">
            <v>Place Resources Common ECM</v>
          </cell>
          <cell r="G303" t="str">
            <v>PLG.TO</v>
          </cell>
          <cell r="H303" t="str">
            <v>Canadian Energy</v>
          </cell>
          <cell r="I303" t="str">
            <v>Public</v>
          </cell>
          <cell r="J303" t="str">
            <v>Common Equity</v>
          </cell>
          <cell r="K303">
            <v>450055.2</v>
          </cell>
          <cell r="L303">
            <v>450055.2</v>
          </cell>
          <cell r="M303">
            <v>0</v>
          </cell>
          <cell r="N303">
            <v>0</v>
          </cell>
          <cell r="O303">
            <v>1</v>
          </cell>
          <cell r="P303">
            <v>1.7111567419575633</v>
          </cell>
          <cell r="Q303">
            <v>1.7152658662092624</v>
          </cell>
          <cell r="R303">
            <v>-4.10912425169907E-3</v>
          </cell>
          <cell r="V303">
            <v>770114.98973305954</v>
          </cell>
          <cell r="W303" t="str">
            <v>004:ECM</v>
          </cell>
          <cell r="X303">
            <v>0</v>
          </cell>
          <cell r="Y303">
            <v>0</v>
          </cell>
          <cell r="Z303">
            <v>0</v>
          </cell>
          <cell r="AA303">
            <v>0</v>
          </cell>
          <cell r="AB303">
            <v>0</v>
          </cell>
          <cell r="AC303">
            <v>0</v>
          </cell>
          <cell r="AD303">
            <v>771964.32246998278</v>
          </cell>
          <cell r="AE303">
            <v>-1849.3327369232429</v>
          </cell>
          <cell r="AF303">
            <v>0</v>
          </cell>
          <cell r="AG303">
            <v>0</v>
          </cell>
          <cell r="AH303">
            <v>-1849.3327369232429</v>
          </cell>
          <cell r="AI303">
            <v>-198685.64262871188</v>
          </cell>
          <cell r="AJ303">
            <v>0</v>
          </cell>
          <cell r="AK303">
            <v>0</v>
          </cell>
          <cell r="AL303">
            <v>-198685.64262871188</v>
          </cell>
          <cell r="AM303">
            <v>17657.797534207115</v>
          </cell>
          <cell r="AN303">
            <v>980687.36871818267</v>
          </cell>
          <cell r="AP303">
            <v>0</v>
          </cell>
          <cell r="AQ303">
            <v>980687.36871818267</v>
          </cell>
          <cell r="AR303">
            <v>1</v>
          </cell>
          <cell r="AS303">
            <v>770114.98973305954</v>
          </cell>
          <cell r="AT303">
            <v>1.7111567419575633</v>
          </cell>
          <cell r="AU303">
            <v>-98318.273154012044</v>
          </cell>
          <cell r="AV303">
            <v>0</v>
          </cell>
          <cell r="AW303">
            <v>0</v>
          </cell>
          <cell r="AX303">
            <v>-98318.273154012044</v>
          </cell>
          <cell r="AY303">
            <v>-198685.64262871188</v>
          </cell>
          <cell r="AZ303">
            <v>0</v>
          </cell>
          <cell r="BA303">
            <v>0</v>
          </cell>
          <cell r="BB303">
            <v>-198685.64262871188</v>
          </cell>
          <cell r="BC303">
            <v>1.7111567419575633</v>
          </cell>
          <cell r="BD303">
            <v>1.7152658662092624</v>
          </cell>
          <cell r="BE303">
            <v>-96468.940417088801</v>
          </cell>
        </row>
        <row r="304">
          <cell r="A304" t="str">
            <v>Hide</v>
          </cell>
          <cell r="B304" t="str">
            <v>ECM SLP - US Public</v>
          </cell>
          <cell r="C304" t="str">
            <v>Producer ECM</v>
          </cell>
          <cell r="D304" t="str">
            <v>Byargeon</v>
          </cell>
          <cell r="E304" t="str">
            <v>713-853-0650</v>
          </cell>
          <cell r="F304" t="str">
            <v>Hanover Compressor Common ECM</v>
          </cell>
          <cell r="G304" t="str">
            <v>HC</v>
          </cell>
          <cell r="H304" t="str">
            <v>Energy</v>
          </cell>
          <cell r="I304" t="str">
            <v>Public</v>
          </cell>
          <cell r="J304" t="str">
            <v>Common Equity</v>
          </cell>
          <cell r="K304">
            <v>997616.00000000012</v>
          </cell>
          <cell r="L304">
            <v>997616</v>
          </cell>
          <cell r="M304">
            <v>0</v>
          </cell>
          <cell r="N304">
            <v>0</v>
          </cell>
          <cell r="O304">
            <v>1</v>
          </cell>
          <cell r="P304">
            <v>51.25</v>
          </cell>
          <cell r="Q304">
            <v>52.5</v>
          </cell>
          <cell r="R304">
            <v>-1.25</v>
          </cell>
          <cell r="V304">
            <v>51127820.000000007</v>
          </cell>
          <cell r="W304" t="str">
            <v>004:ECM</v>
          </cell>
          <cell r="X304">
            <v>0</v>
          </cell>
          <cell r="Y304">
            <v>0</v>
          </cell>
          <cell r="Z304">
            <v>0</v>
          </cell>
          <cell r="AA304">
            <v>0</v>
          </cell>
          <cell r="AB304">
            <v>0</v>
          </cell>
          <cell r="AC304">
            <v>0</v>
          </cell>
          <cell r="AD304">
            <v>52374840.000000007</v>
          </cell>
          <cell r="AE304">
            <v>-1247020</v>
          </cell>
          <cell r="AF304">
            <v>0</v>
          </cell>
          <cell r="AG304">
            <v>0</v>
          </cell>
          <cell r="AH304">
            <v>-1247020</v>
          </cell>
          <cell r="AI304">
            <v>13467816</v>
          </cell>
          <cell r="AJ304">
            <v>0</v>
          </cell>
          <cell r="AK304">
            <v>0</v>
          </cell>
          <cell r="AL304">
            <v>13467816</v>
          </cell>
          <cell r="AM304">
            <v>5923345</v>
          </cell>
          <cell r="AN304">
            <v>37660004.000000007</v>
          </cell>
          <cell r="AP304">
            <v>0</v>
          </cell>
          <cell r="AQ304">
            <v>37660004.000000007</v>
          </cell>
          <cell r="AR304">
            <v>1</v>
          </cell>
          <cell r="AS304">
            <v>51127820.000000007</v>
          </cell>
          <cell r="AT304">
            <v>51.25</v>
          </cell>
          <cell r="AU304">
            <v>4302219</v>
          </cell>
          <cell r="AV304">
            <v>0</v>
          </cell>
          <cell r="AW304">
            <v>0</v>
          </cell>
          <cell r="AX304">
            <v>4302219</v>
          </cell>
          <cell r="AY304">
            <v>13467816</v>
          </cell>
          <cell r="AZ304">
            <v>0</v>
          </cell>
          <cell r="BA304">
            <v>0</v>
          </cell>
          <cell r="BB304">
            <v>13467816</v>
          </cell>
          <cell r="BC304">
            <v>51.25</v>
          </cell>
          <cell r="BD304">
            <v>52.5</v>
          </cell>
          <cell r="BE304">
            <v>5549239</v>
          </cell>
        </row>
        <row r="305">
          <cell r="A305" t="str">
            <v>Hide</v>
          </cell>
          <cell r="B305" t="str">
            <v>ECM SLP - US Public</v>
          </cell>
          <cell r="C305" t="str">
            <v>Producer ECM</v>
          </cell>
          <cell r="D305" t="str">
            <v>Neyman</v>
          </cell>
          <cell r="E305" t="str">
            <v>713-853-6940</v>
          </cell>
          <cell r="F305" t="str">
            <v>Queen Sands Common ECM</v>
          </cell>
          <cell r="G305" t="str">
            <v>QSRI</v>
          </cell>
          <cell r="H305" t="str">
            <v>Energy</v>
          </cell>
          <cell r="I305" t="str">
            <v>Public</v>
          </cell>
          <cell r="J305" t="str">
            <v>Common Equity</v>
          </cell>
          <cell r="K305">
            <v>4419264.6623999998</v>
          </cell>
          <cell r="L305">
            <v>4419264.6623999998</v>
          </cell>
          <cell r="M305">
            <v>0</v>
          </cell>
          <cell r="N305">
            <v>0</v>
          </cell>
          <cell r="O305">
            <v>1</v>
          </cell>
          <cell r="P305">
            <v>0.39</v>
          </cell>
          <cell r="Q305">
            <v>0.41</v>
          </cell>
          <cell r="R305">
            <v>-1.9999999999999962E-2</v>
          </cell>
          <cell r="V305">
            <v>1723513.2183359999</v>
          </cell>
          <cell r="W305" t="str">
            <v>004:ECM</v>
          </cell>
          <cell r="X305">
            <v>0</v>
          </cell>
          <cell r="Y305">
            <v>0</v>
          </cell>
          <cell r="Z305">
            <v>0</v>
          </cell>
          <cell r="AA305">
            <v>0</v>
          </cell>
          <cell r="AB305">
            <v>0</v>
          </cell>
          <cell r="AC305">
            <v>0</v>
          </cell>
          <cell r="AD305">
            <v>1811898.5115839997</v>
          </cell>
          <cell r="AE305">
            <v>-88385.293247999856</v>
          </cell>
          <cell r="AF305">
            <v>0</v>
          </cell>
          <cell r="AG305">
            <v>0</v>
          </cell>
          <cell r="AH305">
            <v>-88385.293247999856</v>
          </cell>
          <cell r="AI305">
            <v>-176770.58649599995</v>
          </cell>
          <cell r="AJ305">
            <v>0</v>
          </cell>
          <cell r="AK305">
            <v>0</v>
          </cell>
          <cell r="AL305">
            <v>-176770.58649599995</v>
          </cell>
          <cell r="AM305">
            <v>-171246.50566800009</v>
          </cell>
          <cell r="AN305">
            <v>1900283.8048319998</v>
          </cell>
          <cell r="AP305">
            <v>0</v>
          </cell>
          <cell r="AQ305">
            <v>1900283.8048319998</v>
          </cell>
          <cell r="AR305">
            <v>1</v>
          </cell>
          <cell r="AS305">
            <v>1723513.2183359999</v>
          </cell>
          <cell r="AT305">
            <v>0.39</v>
          </cell>
          <cell r="AU305">
            <v>265155.8797439998</v>
          </cell>
          <cell r="AV305">
            <v>0</v>
          </cell>
          <cell r="AW305">
            <v>0</v>
          </cell>
          <cell r="AX305">
            <v>265155.8797439998</v>
          </cell>
          <cell r="AY305">
            <v>-176770.58649599995</v>
          </cell>
          <cell r="AZ305">
            <v>0</v>
          </cell>
          <cell r="BA305">
            <v>0</v>
          </cell>
          <cell r="BB305">
            <v>-176770.58649599995</v>
          </cell>
          <cell r="BC305">
            <v>0.39</v>
          </cell>
          <cell r="BD305">
            <v>0.41</v>
          </cell>
          <cell r="BE305">
            <v>353541.17299199966</v>
          </cell>
        </row>
        <row r="306">
          <cell r="A306" t="str">
            <v>Hide</v>
          </cell>
          <cell r="B306" t="str">
            <v>ECM SLP - US Public</v>
          </cell>
          <cell r="C306" t="str">
            <v>Producer ECM</v>
          </cell>
          <cell r="D306" t="str">
            <v>Dunn</v>
          </cell>
          <cell r="E306" t="str">
            <v>713-853-7752</v>
          </cell>
          <cell r="F306" t="str">
            <v>Titan Common ECM</v>
          </cell>
          <cell r="G306" t="str">
            <v>TEXP</v>
          </cell>
          <cell r="H306" t="str">
            <v>Energy</v>
          </cell>
          <cell r="I306" t="str">
            <v>Public</v>
          </cell>
          <cell r="J306" t="str">
            <v>Common Equity</v>
          </cell>
          <cell r="K306">
            <v>1215291.3528</v>
          </cell>
          <cell r="L306">
            <v>1215291.3528</v>
          </cell>
          <cell r="M306">
            <v>0</v>
          </cell>
          <cell r="N306">
            <v>0</v>
          </cell>
          <cell r="O306">
            <v>1</v>
          </cell>
          <cell r="P306">
            <v>4.3125</v>
          </cell>
          <cell r="Q306">
            <v>4.4375</v>
          </cell>
          <cell r="R306">
            <v>-0.125</v>
          </cell>
          <cell r="V306">
            <v>5240943.9589499999</v>
          </cell>
          <cell r="W306" t="str">
            <v>004:ECM</v>
          </cell>
          <cell r="X306">
            <v>0</v>
          </cell>
          <cell r="Y306">
            <v>0</v>
          </cell>
          <cell r="Z306">
            <v>0</v>
          </cell>
          <cell r="AA306">
            <v>0</v>
          </cell>
          <cell r="AB306">
            <v>0</v>
          </cell>
          <cell r="AC306">
            <v>0</v>
          </cell>
          <cell r="AD306">
            <v>5392855.3780500004</v>
          </cell>
          <cell r="AE306">
            <v>-151911.41910000052</v>
          </cell>
          <cell r="AF306">
            <v>0</v>
          </cell>
          <cell r="AG306">
            <v>0</v>
          </cell>
          <cell r="AH306">
            <v>-151911.41910000052</v>
          </cell>
          <cell r="AI306">
            <v>-1378909.3325280007</v>
          </cell>
          <cell r="AJ306">
            <v>0</v>
          </cell>
          <cell r="AK306">
            <v>0</v>
          </cell>
          <cell r="AL306">
            <v>-1378909.3325280007</v>
          </cell>
          <cell r="AM306">
            <v>602989.58084399952</v>
          </cell>
          <cell r="AN306">
            <v>6674137.9708500002</v>
          </cell>
          <cell r="AP306">
            <v>0</v>
          </cell>
          <cell r="AQ306">
            <v>6674137.9708500002</v>
          </cell>
          <cell r="AR306">
            <v>1</v>
          </cell>
          <cell r="AS306">
            <v>5240943.9589499999</v>
          </cell>
          <cell r="AT306">
            <v>4.3125</v>
          </cell>
          <cell r="AU306">
            <v>78661.028921999037</v>
          </cell>
          <cell r="AV306">
            <v>0</v>
          </cell>
          <cell r="AW306">
            <v>0</v>
          </cell>
          <cell r="AX306">
            <v>78661.028921999037</v>
          </cell>
          <cell r="AY306">
            <v>-1378909.3325280007</v>
          </cell>
          <cell r="AZ306">
            <v>0</v>
          </cell>
          <cell r="BA306">
            <v>0</v>
          </cell>
          <cell r="BB306">
            <v>-1378909.3325280007</v>
          </cell>
          <cell r="BC306">
            <v>4.3125</v>
          </cell>
          <cell r="BD306">
            <v>4.4375</v>
          </cell>
          <cell r="BE306">
            <v>230572.44802199956</v>
          </cell>
        </row>
        <row r="307">
          <cell r="A307" t="str">
            <v>Hide</v>
          </cell>
          <cell r="B307" t="str">
            <v>ECM SLP - US Private</v>
          </cell>
          <cell r="C307" t="str">
            <v>Private</v>
          </cell>
          <cell r="D307" t="str">
            <v>Neyman</v>
          </cell>
          <cell r="E307" t="str">
            <v>713-853-6940</v>
          </cell>
          <cell r="F307" t="str">
            <v>CGAS ECM</v>
          </cell>
          <cell r="G307" t="str">
            <v xml:space="preserve"> </v>
          </cell>
          <cell r="H307" t="str">
            <v>Energy</v>
          </cell>
          <cell r="I307" t="str">
            <v xml:space="preserve">Private </v>
          </cell>
          <cell r="J307" t="str">
            <v>Common Equity</v>
          </cell>
          <cell r="K307">
            <v>1986600</v>
          </cell>
          <cell r="L307">
            <v>1986600</v>
          </cell>
          <cell r="M307">
            <v>0</v>
          </cell>
          <cell r="N307">
            <v>0</v>
          </cell>
          <cell r="O307">
            <v>1</v>
          </cell>
          <cell r="P307">
            <v>5.784755864290748</v>
          </cell>
          <cell r="Q307">
            <v>5.784755864290748</v>
          </cell>
          <cell r="R307">
            <v>0</v>
          </cell>
          <cell r="V307">
            <v>11491996</v>
          </cell>
          <cell r="W307" t="str">
            <v>004:ECM</v>
          </cell>
          <cell r="X307">
            <v>0</v>
          </cell>
          <cell r="Y307">
            <v>0</v>
          </cell>
          <cell r="Z307">
            <v>0</v>
          </cell>
          <cell r="AA307">
            <v>0</v>
          </cell>
          <cell r="AB307">
            <v>0</v>
          </cell>
          <cell r="AC307">
            <v>0</v>
          </cell>
          <cell r="AD307">
            <v>11491996</v>
          </cell>
          <cell r="AE307">
            <v>0</v>
          </cell>
          <cell r="AF307">
            <v>0</v>
          </cell>
          <cell r="AG307">
            <v>0</v>
          </cell>
          <cell r="AH307">
            <v>0</v>
          </cell>
          <cell r="AI307">
            <v>0</v>
          </cell>
          <cell r="AJ307">
            <v>0</v>
          </cell>
          <cell r="AK307">
            <v>0</v>
          </cell>
          <cell r="AL307">
            <v>0</v>
          </cell>
          <cell r="AM307">
            <v>0</v>
          </cell>
          <cell r="AN307">
            <v>11491996</v>
          </cell>
          <cell r="AP307">
            <v>0</v>
          </cell>
          <cell r="AQ307">
            <v>11491996</v>
          </cell>
          <cell r="AR307">
            <v>1</v>
          </cell>
          <cell r="AS307">
            <v>11491996</v>
          </cell>
          <cell r="AT307">
            <v>5.784755864290748</v>
          </cell>
          <cell r="AU307">
            <v>0</v>
          </cell>
          <cell r="AV307">
            <v>0</v>
          </cell>
          <cell r="AW307">
            <v>0</v>
          </cell>
          <cell r="AX307">
            <v>0</v>
          </cell>
          <cell r="AY307">
            <v>0</v>
          </cell>
          <cell r="AZ307">
            <v>0</v>
          </cell>
          <cell r="BA307">
            <v>0</v>
          </cell>
          <cell r="BB307">
            <v>0</v>
          </cell>
          <cell r="BC307" t="str">
            <v xml:space="preserve"> </v>
          </cell>
          <cell r="BD307" t="str">
            <v xml:space="preserve"> </v>
          </cell>
          <cell r="BE307">
            <v>0</v>
          </cell>
        </row>
        <row r="308">
          <cell r="A308" t="str">
            <v>Hide</v>
          </cell>
          <cell r="B308" t="str">
            <v>ECM SLP - US Private</v>
          </cell>
          <cell r="C308" t="str">
            <v>Private</v>
          </cell>
          <cell r="D308" t="str">
            <v>Eubank</v>
          </cell>
          <cell r="E308" t="str">
            <v>713-853-6579</v>
          </cell>
          <cell r="F308" t="str">
            <v>Lyco Common ECM</v>
          </cell>
          <cell r="G308" t="str">
            <v xml:space="preserve"> </v>
          </cell>
          <cell r="H308" t="str">
            <v>Energy</v>
          </cell>
          <cell r="I308" t="str">
            <v xml:space="preserve">Private </v>
          </cell>
          <cell r="J308" t="str">
            <v>Common Equity</v>
          </cell>
          <cell r="K308">
            <v>60199.7592</v>
          </cell>
          <cell r="L308">
            <v>60199.7592</v>
          </cell>
          <cell r="M308">
            <v>0</v>
          </cell>
          <cell r="N308">
            <v>0</v>
          </cell>
          <cell r="O308">
            <v>1</v>
          </cell>
          <cell r="P308">
            <v>0</v>
          </cell>
          <cell r="Q308">
            <v>0</v>
          </cell>
          <cell r="R308">
            <v>0</v>
          </cell>
          <cell r="V308">
            <v>0</v>
          </cell>
          <cell r="W308" t="str">
            <v>004:ECM</v>
          </cell>
          <cell r="X308">
            <v>0</v>
          </cell>
          <cell r="Y308">
            <v>0</v>
          </cell>
          <cell r="Z308">
            <v>0</v>
          </cell>
          <cell r="AA308">
            <v>0</v>
          </cell>
          <cell r="AB308">
            <v>0</v>
          </cell>
          <cell r="AC308">
            <v>0</v>
          </cell>
          <cell r="AD308">
            <v>0</v>
          </cell>
          <cell r="AE308">
            <v>0</v>
          </cell>
          <cell r="AF308">
            <v>0</v>
          </cell>
          <cell r="AG308">
            <v>0</v>
          </cell>
          <cell r="AH308">
            <v>0</v>
          </cell>
          <cell r="AI308">
            <v>0</v>
          </cell>
          <cell r="AJ308">
            <v>0</v>
          </cell>
          <cell r="AK308">
            <v>0</v>
          </cell>
          <cell r="AL308">
            <v>0</v>
          </cell>
          <cell r="AM308">
            <v>0</v>
          </cell>
          <cell r="AN308">
            <v>0</v>
          </cell>
          <cell r="AP308">
            <v>0</v>
          </cell>
          <cell r="AQ308">
            <v>0</v>
          </cell>
          <cell r="AR308">
            <v>1</v>
          </cell>
          <cell r="AS308">
            <v>0</v>
          </cell>
          <cell r="AT308">
            <v>0</v>
          </cell>
          <cell r="AU308">
            <v>0</v>
          </cell>
          <cell r="AV308">
            <v>0</v>
          </cell>
          <cell r="AW308">
            <v>0</v>
          </cell>
          <cell r="AX308">
            <v>0</v>
          </cell>
          <cell r="AY308">
            <v>0</v>
          </cell>
          <cell r="AZ308">
            <v>0</v>
          </cell>
          <cell r="BA308">
            <v>0</v>
          </cell>
          <cell r="BB308">
            <v>0</v>
          </cell>
          <cell r="BC308" t="str">
            <v xml:space="preserve"> </v>
          </cell>
          <cell r="BD308" t="str">
            <v xml:space="preserve"> </v>
          </cell>
          <cell r="BE308">
            <v>0</v>
          </cell>
        </row>
        <row r="309">
          <cell r="A309" t="str">
            <v>Hide</v>
          </cell>
          <cell r="B309" t="str">
            <v>ECM SLP - US Private</v>
          </cell>
          <cell r="C309" t="str">
            <v>Private</v>
          </cell>
          <cell r="D309" t="str">
            <v>Dunn</v>
          </cell>
          <cell r="E309" t="str">
            <v>713-853-7752</v>
          </cell>
          <cell r="F309" t="str">
            <v>Mariner ECM</v>
          </cell>
          <cell r="G309" t="str">
            <v xml:space="preserve"> </v>
          </cell>
          <cell r="H309" t="str">
            <v>Energy</v>
          </cell>
          <cell r="I309" t="str">
            <v xml:space="preserve">Private </v>
          </cell>
          <cell r="J309" t="str">
            <v>Common Equity</v>
          </cell>
          <cell r="K309">
            <v>343140</v>
          </cell>
          <cell r="L309">
            <v>343140</v>
          </cell>
          <cell r="M309">
            <v>0</v>
          </cell>
          <cell r="N309">
            <v>0</v>
          </cell>
          <cell r="O309">
            <v>1</v>
          </cell>
          <cell r="P309">
            <v>268.94842046977908</v>
          </cell>
          <cell r="Q309">
            <v>268.94842046977908</v>
          </cell>
          <cell r="R309">
            <v>0</v>
          </cell>
          <cell r="V309">
            <v>92286961</v>
          </cell>
          <cell r="W309" t="str">
            <v>004:ECM</v>
          </cell>
          <cell r="X309">
            <v>0</v>
          </cell>
          <cell r="Y309">
            <v>0</v>
          </cell>
          <cell r="Z309">
            <v>0</v>
          </cell>
          <cell r="AA309">
            <v>0</v>
          </cell>
          <cell r="AB309">
            <v>0</v>
          </cell>
          <cell r="AC309">
            <v>0</v>
          </cell>
          <cell r="AD309">
            <v>92286961</v>
          </cell>
          <cell r="AE309">
            <v>0</v>
          </cell>
          <cell r="AF309">
            <v>0</v>
          </cell>
          <cell r="AG309">
            <v>0</v>
          </cell>
          <cell r="AH309">
            <v>0</v>
          </cell>
          <cell r="AI309">
            <v>0</v>
          </cell>
          <cell r="AJ309">
            <v>0</v>
          </cell>
          <cell r="AK309">
            <v>0</v>
          </cell>
          <cell r="AL309">
            <v>0</v>
          </cell>
          <cell r="AM309">
            <v>0</v>
          </cell>
          <cell r="AN309">
            <v>92286961</v>
          </cell>
          <cell r="AP309">
            <v>0</v>
          </cell>
          <cell r="AQ309">
            <v>92286961</v>
          </cell>
          <cell r="AR309">
            <v>1</v>
          </cell>
          <cell r="AS309">
            <v>92286961</v>
          </cell>
          <cell r="AT309">
            <v>268.94842046977908</v>
          </cell>
          <cell r="AU309">
            <v>0</v>
          </cell>
          <cell r="AV309">
            <v>0</v>
          </cell>
          <cell r="AW309">
            <v>0</v>
          </cell>
          <cell r="AX309">
            <v>0</v>
          </cell>
          <cell r="AY309">
            <v>0</v>
          </cell>
          <cell r="AZ309">
            <v>0</v>
          </cell>
          <cell r="BA309">
            <v>0</v>
          </cell>
          <cell r="BB309">
            <v>0</v>
          </cell>
          <cell r="BC309" t="str">
            <v xml:space="preserve"> </v>
          </cell>
          <cell r="BD309" t="str">
            <v xml:space="preserve"> </v>
          </cell>
          <cell r="BE309">
            <v>0</v>
          </cell>
        </row>
        <row r="310">
          <cell r="A310" t="str">
            <v>Hide</v>
          </cell>
          <cell r="B310" t="str">
            <v>ECM SLP - US Public</v>
          </cell>
          <cell r="C310" t="str">
            <v>Producer ECM</v>
          </cell>
          <cell r="D310" t="str">
            <v>Eubank</v>
          </cell>
          <cell r="E310" t="str">
            <v>713-853-6579</v>
          </cell>
          <cell r="F310" t="str">
            <v>Quicksilver Common ECM</v>
          </cell>
          <cell r="G310" t="str">
            <v>KWK</v>
          </cell>
          <cell r="H310" t="str">
            <v>Energy</v>
          </cell>
          <cell r="I310" t="str">
            <v xml:space="preserve">Private </v>
          </cell>
          <cell r="J310" t="str">
            <v>Common Equity</v>
          </cell>
          <cell r="K310">
            <v>484154.28600000002</v>
          </cell>
          <cell r="L310">
            <v>484154.28600000002</v>
          </cell>
          <cell r="M310">
            <v>0</v>
          </cell>
          <cell r="N310">
            <v>0</v>
          </cell>
          <cell r="O310">
            <v>1</v>
          </cell>
          <cell r="P310">
            <v>5</v>
          </cell>
          <cell r="Q310">
            <v>4.6875</v>
          </cell>
          <cell r="R310">
            <v>0.3125</v>
          </cell>
          <cell r="V310">
            <v>2420771.4300000002</v>
          </cell>
          <cell r="W310" t="str">
            <v>004:ECM</v>
          </cell>
          <cell r="X310">
            <v>0</v>
          </cell>
          <cell r="Y310">
            <v>0</v>
          </cell>
          <cell r="Z310">
            <v>0</v>
          </cell>
          <cell r="AA310">
            <v>0</v>
          </cell>
          <cell r="AB310">
            <v>0</v>
          </cell>
          <cell r="AC310">
            <v>0</v>
          </cell>
          <cell r="AD310">
            <v>2269473.2156250002</v>
          </cell>
          <cell r="AE310">
            <v>151298.21437499998</v>
          </cell>
          <cell r="AF310">
            <v>0</v>
          </cell>
          <cell r="AG310">
            <v>0</v>
          </cell>
          <cell r="AH310">
            <v>151298.21437499998</v>
          </cell>
          <cell r="AI310">
            <v>302596.42874999996</v>
          </cell>
          <cell r="AJ310">
            <v>0</v>
          </cell>
          <cell r="AK310">
            <v>0</v>
          </cell>
          <cell r="AL310">
            <v>302596.42874999996</v>
          </cell>
          <cell r="AM310">
            <v>-1089347.1434999998</v>
          </cell>
          <cell r="AN310">
            <v>2118175.0012500002</v>
          </cell>
          <cell r="AP310">
            <v>0</v>
          </cell>
          <cell r="AQ310">
            <v>2118175.0012500002</v>
          </cell>
          <cell r="AR310">
            <v>1</v>
          </cell>
          <cell r="AS310">
            <v>2420771.4300000002</v>
          </cell>
          <cell r="AT310">
            <v>5</v>
          </cell>
          <cell r="AU310">
            <v>544673.57175000012</v>
          </cell>
          <cell r="AV310">
            <v>0</v>
          </cell>
          <cell r="AW310">
            <v>0</v>
          </cell>
          <cell r="AX310">
            <v>544673.57175000012</v>
          </cell>
          <cell r="AY310">
            <v>302596.42874999996</v>
          </cell>
          <cell r="AZ310">
            <v>0</v>
          </cell>
          <cell r="BA310">
            <v>0</v>
          </cell>
          <cell r="BB310">
            <v>302596.42874999996</v>
          </cell>
          <cell r="BC310">
            <v>5</v>
          </cell>
          <cell r="BD310">
            <v>4.6875</v>
          </cell>
          <cell r="BE310">
            <v>393375.35737500014</v>
          </cell>
        </row>
        <row r="311">
          <cell r="A311" t="str">
            <v>Show</v>
          </cell>
          <cell r="B311" t="str">
            <v>Priv. Equity Partnerships</v>
          </cell>
          <cell r="C311" t="str">
            <v>Downstream</v>
          </cell>
          <cell r="D311" t="str">
            <v>Ajello</v>
          </cell>
          <cell r="E311" t="str">
            <v>713-853-1949</v>
          </cell>
          <cell r="F311" t="str">
            <v>Hancock</v>
          </cell>
          <cell r="G311" t="str">
            <v xml:space="preserve"> </v>
          </cell>
          <cell r="H311" t="str">
            <v>Other</v>
          </cell>
          <cell r="I311" t="str">
            <v xml:space="preserve">Private </v>
          </cell>
          <cell r="J311" t="str">
            <v>Common Equity</v>
          </cell>
          <cell r="K311">
            <v>1</v>
          </cell>
          <cell r="L311">
            <v>1</v>
          </cell>
          <cell r="M311">
            <v>0</v>
          </cell>
          <cell r="N311">
            <v>0</v>
          </cell>
          <cell r="O311">
            <v>0</v>
          </cell>
          <cell r="P311">
            <v>3715498</v>
          </cell>
          <cell r="Q311">
            <v>3715498</v>
          </cell>
          <cell r="R311">
            <v>0</v>
          </cell>
          <cell r="V311">
            <v>3715498</v>
          </cell>
          <cell r="W311" t="str">
            <v>001:Enron-NA</v>
          </cell>
          <cell r="X311">
            <v>0</v>
          </cell>
          <cell r="Y311">
            <v>0</v>
          </cell>
          <cell r="Z311">
            <v>0</v>
          </cell>
          <cell r="AA311">
            <v>0</v>
          </cell>
          <cell r="AB311">
            <v>0</v>
          </cell>
          <cell r="AC311">
            <v>0</v>
          </cell>
          <cell r="AD311">
            <v>3715498</v>
          </cell>
          <cell r="AE311">
            <v>0</v>
          </cell>
          <cell r="AF311">
            <v>0</v>
          </cell>
          <cell r="AG311">
            <v>0</v>
          </cell>
          <cell r="AH311">
            <v>0</v>
          </cell>
          <cell r="AI311">
            <v>0</v>
          </cell>
          <cell r="AJ311">
            <v>0</v>
          </cell>
          <cell r="AK311">
            <v>0</v>
          </cell>
          <cell r="AL311">
            <v>0</v>
          </cell>
          <cell r="AM311">
            <v>0</v>
          </cell>
          <cell r="AN311">
            <v>3715498</v>
          </cell>
          <cell r="AP311">
            <v>0</v>
          </cell>
          <cell r="AQ311">
            <v>3715498</v>
          </cell>
          <cell r="AR311">
            <v>1</v>
          </cell>
          <cell r="AS311">
            <v>0</v>
          </cell>
          <cell r="AT311">
            <v>3715498</v>
          </cell>
          <cell r="AU311">
            <v>0</v>
          </cell>
          <cell r="AV311">
            <v>0</v>
          </cell>
          <cell r="AW311">
            <v>0</v>
          </cell>
          <cell r="AX311">
            <v>0</v>
          </cell>
          <cell r="AY311">
            <v>0</v>
          </cell>
          <cell r="AZ311">
            <v>0</v>
          </cell>
          <cell r="BA311">
            <v>0</v>
          </cell>
          <cell r="BB311">
            <v>0</v>
          </cell>
          <cell r="BC311" t="str">
            <v xml:space="preserve"> </v>
          </cell>
          <cell r="BD311" t="str">
            <v xml:space="preserve"> </v>
          </cell>
          <cell r="BE311">
            <v>0</v>
          </cell>
        </row>
        <row r="312">
          <cell r="A312" t="str">
            <v>Show</v>
          </cell>
          <cell r="B312" t="str">
            <v>Priv. Equity Partnerships</v>
          </cell>
          <cell r="C312" t="str">
            <v>Downstream</v>
          </cell>
          <cell r="D312" t="str">
            <v>Ajello</v>
          </cell>
          <cell r="E312" t="str">
            <v>713-853-1949</v>
          </cell>
          <cell r="F312" t="str">
            <v xml:space="preserve">IGP </v>
          </cell>
          <cell r="G312" t="str">
            <v xml:space="preserve"> </v>
          </cell>
          <cell r="H312" t="str">
            <v>Other</v>
          </cell>
          <cell r="I312" t="str">
            <v xml:space="preserve">Private </v>
          </cell>
          <cell r="J312" t="str">
            <v>Common Equity</v>
          </cell>
          <cell r="K312">
            <v>1</v>
          </cell>
          <cell r="L312">
            <v>1</v>
          </cell>
          <cell r="M312">
            <v>0</v>
          </cell>
          <cell r="N312">
            <v>0</v>
          </cell>
          <cell r="O312">
            <v>0</v>
          </cell>
          <cell r="P312">
            <v>1776983</v>
          </cell>
          <cell r="Q312">
            <v>1776983</v>
          </cell>
          <cell r="R312">
            <v>0</v>
          </cell>
          <cell r="V312">
            <v>1776983</v>
          </cell>
          <cell r="W312" t="str">
            <v>001:Enron-NA</v>
          </cell>
          <cell r="X312">
            <v>0</v>
          </cell>
          <cell r="Y312">
            <v>0</v>
          </cell>
          <cell r="Z312">
            <v>0</v>
          </cell>
          <cell r="AA312">
            <v>0</v>
          </cell>
          <cell r="AB312">
            <v>0</v>
          </cell>
          <cell r="AC312">
            <v>0</v>
          </cell>
          <cell r="AD312">
            <v>1776983</v>
          </cell>
          <cell r="AE312">
            <v>0</v>
          </cell>
          <cell r="AF312">
            <v>0</v>
          </cell>
          <cell r="AG312">
            <v>0</v>
          </cell>
          <cell r="AH312">
            <v>0</v>
          </cell>
          <cell r="AI312">
            <v>0</v>
          </cell>
          <cell r="AJ312">
            <v>0</v>
          </cell>
          <cell r="AK312">
            <v>0</v>
          </cell>
          <cell r="AL312">
            <v>0</v>
          </cell>
          <cell r="AM312">
            <v>0</v>
          </cell>
          <cell r="AN312">
            <v>1776983</v>
          </cell>
          <cell r="AP312">
            <v>0</v>
          </cell>
          <cell r="AQ312">
            <v>1776983</v>
          </cell>
          <cell r="AR312">
            <v>1</v>
          </cell>
          <cell r="AS312">
            <v>0</v>
          </cell>
          <cell r="AT312">
            <v>1776983</v>
          </cell>
          <cell r="AU312">
            <v>0</v>
          </cell>
          <cell r="AV312">
            <v>0</v>
          </cell>
          <cell r="AW312">
            <v>0</v>
          </cell>
          <cell r="AX312">
            <v>0</v>
          </cell>
          <cell r="AY312">
            <v>0</v>
          </cell>
          <cell r="AZ312">
            <v>0</v>
          </cell>
          <cell r="BA312">
            <v>0</v>
          </cell>
          <cell r="BB312">
            <v>0</v>
          </cell>
          <cell r="BC312" t="str">
            <v xml:space="preserve"> </v>
          </cell>
          <cell r="BD312" t="str">
            <v xml:space="preserve"> </v>
          </cell>
          <cell r="BE312">
            <v>0</v>
          </cell>
        </row>
        <row r="313">
          <cell r="A313" t="str">
            <v>Hide</v>
          </cell>
          <cell r="B313" t="str">
            <v>ECM SLP - Warrants Public</v>
          </cell>
          <cell r="C313" t="str">
            <v>Equity ECM</v>
          </cell>
          <cell r="D313" t="str">
            <v>Dunn</v>
          </cell>
          <cell r="E313" t="str">
            <v>713-853-7752</v>
          </cell>
          <cell r="F313" t="str">
            <v xml:space="preserve">Belco Warrants ECM </v>
          </cell>
          <cell r="G313" t="str">
            <v>BOG</v>
          </cell>
          <cell r="H313" t="str">
            <v>Energy</v>
          </cell>
          <cell r="I313" t="str">
            <v>Warrants</v>
          </cell>
          <cell r="J313" t="str">
            <v>Warrants</v>
          </cell>
          <cell r="K313">
            <v>602000</v>
          </cell>
          <cell r="L313">
            <v>602000</v>
          </cell>
          <cell r="M313">
            <v>1.0246123683286437E-3</v>
          </cell>
          <cell r="N313">
            <v>0</v>
          </cell>
          <cell r="O313">
            <v>1.4785447207192532E-3</v>
          </cell>
          <cell r="P313">
            <v>6.5686623635134961E-4</v>
          </cell>
          <cell r="Q313">
            <v>4.2507257616615631E-4</v>
          </cell>
          <cell r="R313">
            <v>2.3179366018519329E-4</v>
          </cell>
          <cell r="V313">
            <v>395.43347428351245</v>
          </cell>
          <cell r="W313" t="str">
            <v>004:ECM</v>
          </cell>
          <cell r="X313">
            <v>0</v>
          </cell>
          <cell r="Y313">
            <v>0</v>
          </cell>
          <cell r="Z313">
            <v>0</v>
          </cell>
          <cell r="AA313">
            <v>0</v>
          </cell>
          <cell r="AB313">
            <v>0</v>
          </cell>
          <cell r="AC313">
            <v>0</v>
          </cell>
          <cell r="AD313">
            <v>255.89369085202611</v>
          </cell>
          <cell r="AE313">
            <v>139.53978343148634</v>
          </cell>
          <cell r="AF313">
            <v>0</v>
          </cell>
          <cell r="AG313">
            <v>0</v>
          </cell>
          <cell r="AH313">
            <v>139.53978343148634</v>
          </cell>
          <cell r="AI313">
            <v>383.05345001163926</v>
          </cell>
          <cell r="AJ313">
            <v>0</v>
          </cell>
          <cell r="AK313">
            <v>0</v>
          </cell>
          <cell r="AL313">
            <v>383.05345001163926</v>
          </cell>
          <cell r="AM313">
            <v>-474.56324908531263</v>
          </cell>
          <cell r="AN313">
            <v>12.380024271873213</v>
          </cell>
          <cell r="AP313">
            <v>5397.1456501711309</v>
          </cell>
          <cell r="AQ313">
            <v>12.380024271873213</v>
          </cell>
          <cell r="AR313">
            <v>1</v>
          </cell>
          <cell r="AS313">
            <v>7788.2343163886662</v>
          </cell>
          <cell r="AT313">
            <v>8.75</v>
          </cell>
          <cell r="AU313">
            <v>348.66063493482068</v>
          </cell>
          <cell r="AV313">
            <v>0</v>
          </cell>
          <cell r="AW313">
            <v>0</v>
          </cell>
          <cell r="AX313">
            <v>348.66063493482068</v>
          </cell>
          <cell r="AY313">
            <v>383.05345001163926</v>
          </cell>
          <cell r="AZ313">
            <v>0</v>
          </cell>
          <cell r="BA313">
            <v>0</v>
          </cell>
          <cell r="BB313">
            <v>383.05345001163926</v>
          </cell>
          <cell r="BC313">
            <v>8.75</v>
          </cell>
          <cell r="BD313">
            <v>8.375</v>
          </cell>
          <cell r="BE313">
            <v>209.12085150333434</v>
          </cell>
        </row>
        <row r="314">
          <cell r="A314" t="str">
            <v>Hide</v>
          </cell>
          <cell r="B314" t="str">
            <v>ECM SLP - Warrants Private</v>
          </cell>
          <cell r="C314" t="str">
            <v>Equity ECM</v>
          </cell>
          <cell r="D314" t="str">
            <v>Byargeon</v>
          </cell>
          <cell r="E314" t="str">
            <v>713-853-0650</v>
          </cell>
          <cell r="F314" t="str">
            <v>Gasco Distribution Warrants ECM</v>
          </cell>
          <cell r="G314" t="str">
            <v xml:space="preserve"> </v>
          </cell>
          <cell r="H314" t="str">
            <v>Energy</v>
          </cell>
          <cell r="I314" t="str">
            <v>Warrants</v>
          </cell>
          <cell r="J314" t="str">
            <v>Warrants</v>
          </cell>
          <cell r="K314">
            <v>1</v>
          </cell>
          <cell r="L314">
            <v>1</v>
          </cell>
          <cell r="M314">
            <v>0</v>
          </cell>
          <cell r="N314">
            <v>0</v>
          </cell>
          <cell r="O314">
            <v>1</v>
          </cell>
          <cell r="P314">
            <v>0</v>
          </cell>
          <cell r="Q314">
            <v>0</v>
          </cell>
          <cell r="R314">
            <v>0</v>
          </cell>
          <cell r="V314">
            <v>0</v>
          </cell>
          <cell r="W314" t="str">
            <v>004:ECM</v>
          </cell>
          <cell r="X314">
            <v>0</v>
          </cell>
          <cell r="Y314">
            <v>0</v>
          </cell>
          <cell r="Z314">
            <v>0</v>
          </cell>
          <cell r="AA314">
            <v>0</v>
          </cell>
          <cell r="AB314">
            <v>0</v>
          </cell>
          <cell r="AC314">
            <v>0</v>
          </cell>
          <cell r="AD314">
            <v>0</v>
          </cell>
          <cell r="AE314">
            <v>0</v>
          </cell>
          <cell r="AF314">
            <v>0</v>
          </cell>
          <cell r="AG314">
            <v>0</v>
          </cell>
          <cell r="AH314">
            <v>0</v>
          </cell>
          <cell r="AI314">
            <v>0</v>
          </cell>
          <cell r="AJ314">
            <v>0</v>
          </cell>
          <cell r="AK314">
            <v>0</v>
          </cell>
          <cell r="AL314">
            <v>0</v>
          </cell>
          <cell r="AM314">
            <v>0</v>
          </cell>
          <cell r="AN314">
            <v>0</v>
          </cell>
          <cell r="AP314">
            <v>0</v>
          </cell>
          <cell r="AQ314">
            <v>0</v>
          </cell>
          <cell r="AR314">
            <v>1</v>
          </cell>
          <cell r="AS314">
            <v>0</v>
          </cell>
          <cell r="AT314">
            <v>0</v>
          </cell>
          <cell r="AU314">
            <v>0</v>
          </cell>
          <cell r="AV314">
            <v>0</v>
          </cell>
          <cell r="AW314">
            <v>0</v>
          </cell>
          <cell r="AX314">
            <v>0</v>
          </cell>
          <cell r="AY314">
            <v>0</v>
          </cell>
          <cell r="AZ314">
            <v>0</v>
          </cell>
          <cell r="BA314">
            <v>0</v>
          </cell>
          <cell r="BB314">
            <v>0</v>
          </cell>
          <cell r="BC314" t="str">
            <v xml:space="preserve"> </v>
          </cell>
          <cell r="BD314" t="str">
            <v xml:space="preserve"> </v>
          </cell>
          <cell r="BE314">
            <v>0</v>
          </cell>
        </row>
        <row r="315">
          <cell r="A315" t="str">
            <v>Hide</v>
          </cell>
          <cell r="B315" t="str">
            <v>ECM SLP - Convertible Private</v>
          </cell>
          <cell r="C315" t="str">
            <v>Equity ECM</v>
          </cell>
          <cell r="D315" t="str">
            <v>Eubank</v>
          </cell>
          <cell r="E315" t="str">
            <v>713-853-6579</v>
          </cell>
          <cell r="F315" t="str">
            <v>Lyco Convertible ECM</v>
          </cell>
          <cell r="G315" t="str">
            <v xml:space="preserve"> </v>
          </cell>
          <cell r="H315" t="str">
            <v>Energy</v>
          </cell>
          <cell r="I315" t="str">
            <v>Convertible</v>
          </cell>
          <cell r="J315" t="str">
            <v>Convertible Preferred</v>
          </cell>
          <cell r="K315">
            <v>1</v>
          </cell>
          <cell r="L315">
            <v>1</v>
          </cell>
          <cell r="M315">
            <v>0</v>
          </cell>
          <cell r="N315">
            <v>0</v>
          </cell>
          <cell r="O315">
            <v>1</v>
          </cell>
          <cell r="P315">
            <v>0</v>
          </cell>
          <cell r="Q315">
            <v>0</v>
          </cell>
          <cell r="R315">
            <v>0</v>
          </cell>
          <cell r="V315">
            <v>0</v>
          </cell>
          <cell r="W315" t="str">
            <v>004:ECM</v>
          </cell>
          <cell r="X315">
            <v>0</v>
          </cell>
          <cell r="Y315">
            <v>0</v>
          </cell>
          <cell r="Z315">
            <v>0</v>
          </cell>
          <cell r="AA315">
            <v>0</v>
          </cell>
          <cell r="AB315">
            <v>0</v>
          </cell>
          <cell r="AC315">
            <v>0</v>
          </cell>
          <cell r="AD315">
            <v>0</v>
          </cell>
          <cell r="AE315">
            <v>0</v>
          </cell>
          <cell r="AF315">
            <v>0</v>
          </cell>
          <cell r="AG315">
            <v>0</v>
          </cell>
          <cell r="AH315">
            <v>0</v>
          </cell>
          <cell r="AI315">
            <v>0</v>
          </cell>
          <cell r="AJ315">
            <v>0</v>
          </cell>
          <cell r="AK315">
            <v>0</v>
          </cell>
          <cell r="AL315">
            <v>0</v>
          </cell>
          <cell r="AM315">
            <v>0</v>
          </cell>
          <cell r="AN315">
            <v>0</v>
          </cell>
          <cell r="AP315">
            <v>0</v>
          </cell>
          <cell r="AQ315">
            <v>0</v>
          </cell>
          <cell r="AR315">
            <v>1</v>
          </cell>
          <cell r="AS315">
            <v>0</v>
          </cell>
          <cell r="AT315">
            <v>0</v>
          </cell>
          <cell r="AU315">
            <v>0</v>
          </cell>
          <cell r="AV315">
            <v>0</v>
          </cell>
          <cell r="AW315">
            <v>0</v>
          </cell>
          <cell r="AX315">
            <v>0</v>
          </cell>
          <cell r="AY315">
            <v>0</v>
          </cell>
          <cell r="AZ315">
            <v>0</v>
          </cell>
          <cell r="BA315">
            <v>0</v>
          </cell>
          <cell r="BB315">
            <v>0</v>
          </cell>
          <cell r="BC315" t="str">
            <v xml:space="preserve"> </v>
          </cell>
          <cell r="BD315" t="str">
            <v xml:space="preserve"> </v>
          </cell>
          <cell r="BE315">
            <v>0</v>
          </cell>
        </row>
        <row r="316">
          <cell r="A316" t="str">
            <v>Hide</v>
          </cell>
          <cell r="B316" t="str">
            <v>Enron Europe - Private</v>
          </cell>
          <cell r="C316" t="str">
            <v>Turkey Intl</v>
          </cell>
          <cell r="D316" t="str">
            <v>Unknown</v>
          </cell>
          <cell r="E316" t="str">
            <v>Not Available</v>
          </cell>
          <cell r="F316" t="str">
            <v>Marmara/Trakya Debt Intl</v>
          </cell>
          <cell r="G316" t="str">
            <v xml:space="preserve"> </v>
          </cell>
          <cell r="H316" t="str">
            <v>Private Equity</v>
          </cell>
          <cell r="I316" t="str">
            <v xml:space="preserve">Private </v>
          </cell>
          <cell r="J316" t="str">
            <v>Common Equity</v>
          </cell>
          <cell r="K316">
            <v>1</v>
          </cell>
          <cell r="L316">
            <v>1</v>
          </cell>
          <cell r="M316">
            <v>0</v>
          </cell>
          <cell r="N316">
            <v>0</v>
          </cell>
          <cell r="O316">
            <v>1</v>
          </cell>
          <cell r="P316">
            <v>0</v>
          </cell>
          <cell r="Q316">
            <v>0</v>
          </cell>
          <cell r="R316">
            <v>0</v>
          </cell>
          <cell r="V316">
            <v>0</v>
          </cell>
          <cell r="W316" t="str">
            <v>010:Enron Europe</v>
          </cell>
          <cell r="X316">
            <v>0</v>
          </cell>
          <cell r="Y316">
            <v>0</v>
          </cell>
          <cell r="Z316">
            <v>0</v>
          </cell>
          <cell r="AA316">
            <v>0</v>
          </cell>
          <cell r="AB316">
            <v>0</v>
          </cell>
          <cell r="AC316">
            <v>0</v>
          </cell>
          <cell r="AD316">
            <v>0</v>
          </cell>
          <cell r="AE316">
            <v>0</v>
          </cell>
          <cell r="AF316">
            <v>0</v>
          </cell>
          <cell r="AG316">
            <v>0</v>
          </cell>
          <cell r="AH316">
            <v>0</v>
          </cell>
          <cell r="AI316">
            <v>0</v>
          </cell>
          <cell r="AJ316">
            <v>0</v>
          </cell>
          <cell r="AK316">
            <v>0</v>
          </cell>
          <cell r="AL316">
            <v>0</v>
          </cell>
          <cell r="AM316">
            <v>0</v>
          </cell>
          <cell r="AN316">
            <v>0</v>
          </cell>
          <cell r="AP316">
            <v>0</v>
          </cell>
          <cell r="AQ316">
            <v>0</v>
          </cell>
          <cell r="AR316">
            <v>1</v>
          </cell>
          <cell r="AS316">
            <v>0</v>
          </cell>
          <cell r="AT316">
            <v>0</v>
          </cell>
          <cell r="AU316">
            <v>0</v>
          </cell>
          <cell r="AV316">
            <v>0</v>
          </cell>
          <cell r="AW316">
            <v>0</v>
          </cell>
          <cell r="AX316">
            <v>0</v>
          </cell>
          <cell r="AY316">
            <v>0</v>
          </cell>
          <cell r="AZ316">
            <v>0</v>
          </cell>
          <cell r="BA316">
            <v>0</v>
          </cell>
          <cell r="BB316">
            <v>0</v>
          </cell>
          <cell r="BC316" t="str">
            <v xml:space="preserve"> </v>
          </cell>
          <cell r="BD316" t="str">
            <v xml:space="preserve"> </v>
          </cell>
          <cell r="BE316">
            <v>0</v>
          </cell>
        </row>
        <row r="317">
          <cell r="A317" t="str">
            <v>Hide</v>
          </cell>
          <cell r="B317" t="str">
            <v>Enron Europe - Private</v>
          </cell>
          <cell r="C317" t="str">
            <v>Turkey Intl</v>
          </cell>
          <cell r="D317" t="str">
            <v>Unknown</v>
          </cell>
          <cell r="E317" t="str">
            <v>Not Available</v>
          </cell>
          <cell r="F317" t="str">
            <v>Marmara/Trakya Intl</v>
          </cell>
          <cell r="G317" t="str">
            <v xml:space="preserve"> </v>
          </cell>
          <cell r="H317" t="str">
            <v>Private Equity</v>
          </cell>
          <cell r="I317" t="str">
            <v xml:space="preserve">Private </v>
          </cell>
          <cell r="J317" t="str">
            <v>Common Equity</v>
          </cell>
          <cell r="K317">
            <v>1</v>
          </cell>
          <cell r="L317">
            <v>1</v>
          </cell>
          <cell r="M317">
            <v>0</v>
          </cell>
          <cell r="N317">
            <v>0</v>
          </cell>
          <cell r="O317">
            <v>1</v>
          </cell>
          <cell r="P317">
            <v>53436898</v>
          </cell>
          <cell r="Q317">
            <v>53436898</v>
          </cell>
          <cell r="R317">
            <v>0</v>
          </cell>
          <cell r="V317">
            <v>53436898</v>
          </cell>
          <cell r="W317" t="str">
            <v>010:Enron Europe</v>
          </cell>
          <cell r="X317">
            <v>0</v>
          </cell>
          <cell r="Y317">
            <v>0</v>
          </cell>
          <cell r="Z317">
            <v>0</v>
          </cell>
          <cell r="AA317">
            <v>0</v>
          </cell>
          <cell r="AB317">
            <v>0</v>
          </cell>
          <cell r="AC317">
            <v>0</v>
          </cell>
          <cell r="AD317">
            <v>53436898</v>
          </cell>
          <cell r="AE317">
            <v>0</v>
          </cell>
          <cell r="AF317">
            <v>0</v>
          </cell>
          <cell r="AG317">
            <v>0</v>
          </cell>
          <cell r="AH317">
            <v>0</v>
          </cell>
          <cell r="AI317">
            <v>0</v>
          </cell>
          <cell r="AJ317">
            <v>0</v>
          </cell>
          <cell r="AK317">
            <v>0</v>
          </cell>
          <cell r="AL317">
            <v>0</v>
          </cell>
          <cell r="AM317">
            <v>0</v>
          </cell>
          <cell r="AN317">
            <v>54620433.946649998</v>
          </cell>
          <cell r="AP317">
            <v>0</v>
          </cell>
          <cell r="AQ317">
            <v>54620433.946649998</v>
          </cell>
          <cell r="AR317">
            <v>1</v>
          </cell>
          <cell r="AS317">
            <v>53436898</v>
          </cell>
          <cell r="AT317">
            <v>53436898</v>
          </cell>
          <cell r="AU317">
            <v>0</v>
          </cell>
          <cell r="AV317">
            <v>0</v>
          </cell>
          <cell r="AW317">
            <v>0</v>
          </cell>
          <cell r="AX317">
            <v>0</v>
          </cell>
          <cell r="AY317">
            <v>0</v>
          </cell>
          <cell r="AZ317">
            <v>0</v>
          </cell>
          <cell r="BA317">
            <v>0</v>
          </cell>
          <cell r="BB317">
            <v>0</v>
          </cell>
          <cell r="BC317" t="str">
            <v xml:space="preserve"> </v>
          </cell>
          <cell r="BD317" t="str">
            <v xml:space="preserve"> </v>
          </cell>
          <cell r="BE317">
            <v>0</v>
          </cell>
        </row>
        <row r="318">
          <cell r="A318" t="str">
            <v>DoNotShow</v>
          </cell>
          <cell r="B318" t="str">
            <v>Enron-Asia Pacific - Private</v>
          </cell>
          <cell r="C318" t="str">
            <v>Philippines Intl</v>
          </cell>
          <cell r="D318" t="str">
            <v>Unknown</v>
          </cell>
          <cell r="E318" t="str">
            <v>Not Available</v>
          </cell>
          <cell r="F318" t="str">
            <v>Advanced Agro Bonds Intl</v>
          </cell>
          <cell r="G318" t="str">
            <v xml:space="preserve"> </v>
          </cell>
          <cell r="H318" t="str">
            <v>Philippines Intl</v>
          </cell>
          <cell r="I318" t="str">
            <v>Public</v>
          </cell>
          <cell r="J318" t="str">
            <v>Bonds</v>
          </cell>
          <cell r="K318">
            <v>1</v>
          </cell>
          <cell r="L318">
            <v>1</v>
          </cell>
          <cell r="M318">
            <v>0</v>
          </cell>
          <cell r="N318">
            <v>0</v>
          </cell>
          <cell r="O318">
            <v>1</v>
          </cell>
          <cell r="P318">
            <v>0</v>
          </cell>
          <cell r="Q318">
            <v>0</v>
          </cell>
          <cell r="R318">
            <v>0</v>
          </cell>
          <cell r="V318">
            <v>0</v>
          </cell>
          <cell r="W318" t="str">
            <v>005:Enron-Asia Pacific</v>
          </cell>
          <cell r="X318">
            <v>0</v>
          </cell>
          <cell r="Y318">
            <v>0</v>
          </cell>
          <cell r="Z318">
            <v>0</v>
          </cell>
          <cell r="AA318">
            <v>0</v>
          </cell>
          <cell r="AB318">
            <v>0</v>
          </cell>
          <cell r="AC318">
            <v>0</v>
          </cell>
          <cell r="AD318">
            <v>0</v>
          </cell>
          <cell r="AE318">
            <v>0</v>
          </cell>
          <cell r="AF318">
            <v>0</v>
          </cell>
          <cell r="AG318">
            <v>0</v>
          </cell>
          <cell r="AH318">
            <v>0</v>
          </cell>
          <cell r="AI318">
            <v>0</v>
          </cell>
          <cell r="AJ318">
            <v>0</v>
          </cell>
          <cell r="AK318">
            <v>0</v>
          </cell>
          <cell r="AL318">
            <v>0</v>
          </cell>
          <cell r="AM318">
            <v>0</v>
          </cell>
          <cell r="AN318">
            <v>0</v>
          </cell>
          <cell r="AP318">
            <v>0</v>
          </cell>
          <cell r="AQ318">
            <v>0</v>
          </cell>
          <cell r="AR318">
            <v>1</v>
          </cell>
          <cell r="AS318">
            <v>0</v>
          </cell>
          <cell r="AT318">
            <v>0</v>
          </cell>
          <cell r="AU318">
            <v>0</v>
          </cell>
          <cell r="AV318">
            <v>0</v>
          </cell>
          <cell r="AW318">
            <v>0</v>
          </cell>
          <cell r="AX318">
            <v>0</v>
          </cell>
          <cell r="AY318">
            <v>0</v>
          </cell>
          <cell r="AZ318">
            <v>0</v>
          </cell>
          <cell r="BA318">
            <v>0</v>
          </cell>
          <cell r="BB318">
            <v>0</v>
          </cell>
          <cell r="BC318" t="str">
            <v xml:space="preserve"> </v>
          </cell>
          <cell r="BD318" t="str">
            <v xml:space="preserve"> </v>
          </cell>
          <cell r="BE318">
            <v>0</v>
          </cell>
        </row>
        <row r="319">
          <cell r="A319" t="str">
            <v>DoNotShow</v>
          </cell>
          <cell r="B319" t="str">
            <v>Enron-Asia Pacific - Private</v>
          </cell>
          <cell r="C319" t="str">
            <v>Philippines Intl</v>
          </cell>
          <cell r="D319" t="str">
            <v>Unknown</v>
          </cell>
          <cell r="E319" t="str">
            <v>Not Available</v>
          </cell>
          <cell r="F319" t="str">
            <v>Humpass Bonds Intl</v>
          </cell>
          <cell r="G319" t="str">
            <v xml:space="preserve"> </v>
          </cell>
          <cell r="H319" t="str">
            <v>Philippines Intl</v>
          </cell>
          <cell r="I319" t="str">
            <v>Public</v>
          </cell>
          <cell r="J319" t="str">
            <v>Bonds</v>
          </cell>
          <cell r="K319">
            <v>1</v>
          </cell>
          <cell r="L319">
            <v>1</v>
          </cell>
          <cell r="M319">
            <v>0</v>
          </cell>
          <cell r="N319">
            <v>0</v>
          </cell>
          <cell r="O319">
            <v>1</v>
          </cell>
          <cell r="P319">
            <v>0</v>
          </cell>
          <cell r="Q319">
            <v>0</v>
          </cell>
          <cell r="R319">
            <v>0</v>
          </cell>
          <cell r="V319">
            <v>0</v>
          </cell>
          <cell r="W319" t="str">
            <v>005:Enron-Asia Pacific</v>
          </cell>
          <cell r="X319">
            <v>0</v>
          </cell>
          <cell r="Y319">
            <v>0</v>
          </cell>
          <cell r="Z319">
            <v>0</v>
          </cell>
          <cell r="AA319">
            <v>0</v>
          </cell>
          <cell r="AB319">
            <v>0</v>
          </cell>
          <cell r="AC319">
            <v>0</v>
          </cell>
          <cell r="AD319">
            <v>0</v>
          </cell>
          <cell r="AE319">
            <v>0</v>
          </cell>
          <cell r="AF319">
            <v>0</v>
          </cell>
          <cell r="AG319">
            <v>0</v>
          </cell>
          <cell r="AH319">
            <v>0</v>
          </cell>
          <cell r="AI319">
            <v>0</v>
          </cell>
          <cell r="AJ319">
            <v>0</v>
          </cell>
          <cell r="AK319">
            <v>0</v>
          </cell>
          <cell r="AL319">
            <v>0</v>
          </cell>
          <cell r="AM319">
            <v>0</v>
          </cell>
          <cell r="AN319">
            <v>0</v>
          </cell>
          <cell r="AP319">
            <v>0</v>
          </cell>
          <cell r="AQ319">
            <v>0</v>
          </cell>
          <cell r="AR319">
            <v>1</v>
          </cell>
          <cell r="AS319">
            <v>0</v>
          </cell>
          <cell r="AT319">
            <v>0</v>
          </cell>
          <cell r="AU319">
            <v>0</v>
          </cell>
          <cell r="AV319">
            <v>0</v>
          </cell>
          <cell r="AW319">
            <v>0</v>
          </cell>
          <cell r="AX319">
            <v>0</v>
          </cell>
          <cell r="AY319">
            <v>0</v>
          </cell>
          <cell r="AZ319">
            <v>0</v>
          </cell>
          <cell r="BA319">
            <v>0</v>
          </cell>
          <cell r="BB319">
            <v>0</v>
          </cell>
          <cell r="BC319" t="str">
            <v xml:space="preserve"> </v>
          </cell>
          <cell r="BD319" t="str">
            <v xml:space="preserve"> </v>
          </cell>
          <cell r="BE319">
            <v>0</v>
          </cell>
        </row>
        <row r="320">
          <cell r="A320" t="str">
            <v>Hide</v>
          </cell>
          <cell r="B320" t="str">
            <v>Enron-Asia Pacific - Private</v>
          </cell>
          <cell r="C320" t="str">
            <v>Philippines Intl</v>
          </cell>
          <cell r="D320" t="str">
            <v>Unknown</v>
          </cell>
          <cell r="E320" t="str">
            <v>Not Available</v>
          </cell>
          <cell r="F320" t="str">
            <v>Subic Bay Bonds Intl</v>
          </cell>
          <cell r="G320" t="str">
            <v xml:space="preserve"> </v>
          </cell>
          <cell r="H320" t="str">
            <v>Philippines Intl</v>
          </cell>
          <cell r="I320" t="str">
            <v>Public</v>
          </cell>
          <cell r="J320" t="str">
            <v>Bonds</v>
          </cell>
          <cell r="K320">
            <v>1</v>
          </cell>
          <cell r="L320">
            <v>1</v>
          </cell>
          <cell r="M320">
            <v>0</v>
          </cell>
          <cell r="N320">
            <v>0</v>
          </cell>
          <cell r="O320">
            <v>1</v>
          </cell>
          <cell r="P320">
            <v>4941000</v>
          </cell>
          <cell r="Q320">
            <v>4941000</v>
          </cell>
          <cell r="R320">
            <v>0</v>
          </cell>
          <cell r="V320">
            <v>4941000</v>
          </cell>
          <cell r="W320" t="str">
            <v>005:Enron-Asia Pacific</v>
          </cell>
          <cell r="X320">
            <v>0</v>
          </cell>
          <cell r="Y320">
            <v>0</v>
          </cell>
          <cell r="Z320">
            <v>0</v>
          </cell>
          <cell r="AA320">
            <v>0</v>
          </cell>
          <cell r="AB320">
            <v>0</v>
          </cell>
          <cell r="AC320">
            <v>0</v>
          </cell>
          <cell r="AD320">
            <v>4941000</v>
          </cell>
          <cell r="AE320">
            <v>0</v>
          </cell>
          <cell r="AF320">
            <v>0</v>
          </cell>
          <cell r="AG320">
            <v>0</v>
          </cell>
          <cell r="AH320">
            <v>0</v>
          </cell>
          <cell r="AI320">
            <v>0</v>
          </cell>
          <cell r="AJ320">
            <v>0</v>
          </cell>
          <cell r="AK320">
            <v>0</v>
          </cell>
          <cell r="AL320">
            <v>0</v>
          </cell>
          <cell r="AM320">
            <v>0</v>
          </cell>
          <cell r="AN320">
            <v>0</v>
          </cell>
          <cell r="AP320">
            <v>0</v>
          </cell>
          <cell r="AQ320">
            <v>0</v>
          </cell>
          <cell r="AR320">
            <v>1</v>
          </cell>
          <cell r="AS320">
            <v>4941000</v>
          </cell>
          <cell r="AT320">
            <v>4941000</v>
          </cell>
          <cell r="AU320">
            <v>0</v>
          </cell>
          <cell r="AV320">
            <v>0</v>
          </cell>
          <cell r="AW320">
            <v>0</v>
          </cell>
          <cell r="AX320">
            <v>0</v>
          </cell>
          <cell r="AY320">
            <v>0</v>
          </cell>
          <cell r="AZ320">
            <v>0</v>
          </cell>
          <cell r="BA320">
            <v>0</v>
          </cell>
          <cell r="BB320">
            <v>0</v>
          </cell>
          <cell r="BC320" t="str">
            <v xml:space="preserve"> </v>
          </cell>
          <cell r="BD320" t="str">
            <v xml:space="preserve"> </v>
          </cell>
          <cell r="BE320">
            <v>0</v>
          </cell>
        </row>
        <row r="321">
          <cell r="A321" t="str">
            <v>Hide</v>
          </cell>
          <cell r="B321" t="str">
            <v>Enron-Asia Pacific - Private</v>
          </cell>
          <cell r="C321" t="str">
            <v>Philippines Intl</v>
          </cell>
          <cell r="D321" t="str">
            <v>Unknown</v>
          </cell>
          <cell r="E321" t="str">
            <v>Not Available</v>
          </cell>
          <cell r="F321" t="str">
            <v>Subic Bay Intl</v>
          </cell>
          <cell r="G321" t="str">
            <v xml:space="preserve"> </v>
          </cell>
          <cell r="H321" t="str">
            <v>Philippines Intl</v>
          </cell>
          <cell r="I321" t="str">
            <v xml:space="preserve">Private </v>
          </cell>
          <cell r="J321" t="str">
            <v>Common Equity</v>
          </cell>
          <cell r="K321">
            <v>1</v>
          </cell>
          <cell r="L321">
            <v>1</v>
          </cell>
          <cell r="M321">
            <v>0</v>
          </cell>
          <cell r="N321">
            <v>0</v>
          </cell>
          <cell r="O321">
            <v>1</v>
          </cell>
          <cell r="P321">
            <v>27370000</v>
          </cell>
          <cell r="Q321">
            <v>27370000</v>
          </cell>
          <cell r="R321">
            <v>0</v>
          </cell>
          <cell r="V321">
            <v>27370000</v>
          </cell>
          <cell r="W321" t="str">
            <v>005:Enron-Asia Pacific</v>
          </cell>
          <cell r="X321">
            <v>0</v>
          </cell>
          <cell r="Y321">
            <v>0</v>
          </cell>
          <cell r="Z321">
            <v>0</v>
          </cell>
          <cell r="AA321">
            <v>0</v>
          </cell>
          <cell r="AB321">
            <v>0</v>
          </cell>
          <cell r="AC321">
            <v>0</v>
          </cell>
          <cell r="AD321">
            <v>27370000</v>
          </cell>
          <cell r="AE321">
            <v>0</v>
          </cell>
          <cell r="AF321">
            <v>0</v>
          </cell>
          <cell r="AG321">
            <v>0</v>
          </cell>
          <cell r="AH321">
            <v>0</v>
          </cell>
          <cell r="AI321">
            <v>0</v>
          </cell>
          <cell r="AJ321">
            <v>0</v>
          </cell>
          <cell r="AK321">
            <v>0</v>
          </cell>
          <cell r="AL321">
            <v>0</v>
          </cell>
          <cell r="AM321">
            <v>0</v>
          </cell>
          <cell r="AN321">
            <v>27638000</v>
          </cell>
          <cell r="AP321">
            <v>0</v>
          </cell>
          <cell r="AQ321">
            <v>27638000</v>
          </cell>
          <cell r="AR321">
            <v>1</v>
          </cell>
          <cell r="AS321">
            <v>27370000</v>
          </cell>
          <cell r="AT321">
            <v>27370000</v>
          </cell>
          <cell r="AU321">
            <v>0</v>
          </cell>
          <cell r="AV321">
            <v>0</v>
          </cell>
          <cell r="AW321">
            <v>0</v>
          </cell>
          <cell r="AX321">
            <v>0</v>
          </cell>
          <cell r="AY321">
            <v>0</v>
          </cell>
          <cell r="AZ321">
            <v>0</v>
          </cell>
          <cell r="BA321">
            <v>0</v>
          </cell>
          <cell r="BB321">
            <v>0</v>
          </cell>
          <cell r="BC321" t="str">
            <v xml:space="preserve"> </v>
          </cell>
          <cell r="BD321" t="str">
            <v xml:space="preserve"> </v>
          </cell>
          <cell r="BE321">
            <v>0</v>
          </cell>
        </row>
        <row r="322">
          <cell r="A322" t="str">
            <v>Hide</v>
          </cell>
          <cell r="B322" t="str">
            <v>Enron-Asia Pacific - Private</v>
          </cell>
          <cell r="C322" t="str">
            <v>Philippines Intl</v>
          </cell>
          <cell r="D322" t="str">
            <v>Unknown</v>
          </cell>
          <cell r="E322" t="str">
            <v>Not Available</v>
          </cell>
          <cell r="F322" t="str">
            <v>Batangas Equity Intl</v>
          </cell>
          <cell r="G322" t="str">
            <v xml:space="preserve"> </v>
          </cell>
          <cell r="H322" t="str">
            <v>Philippines Intl</v>
          </cell>
          <cell r="I322" t="str">
            <v xml:space="preserve">Private </v>
          </cell>
          <cell r="J322" t="str">
            <v>Common Equity</v>
          </cell>
          <cell r="K322">
            <v>1</v>
          </cell>
          <cell r="L322">
            <v>1</v>
          </cell>
          <cell r="M322">
            <v>0</v>
          </cell>
          <cell r="N322">
            <v>0</v>
          </cell>
          <cell r="O322">
            <v>1</v>
          </cell>
          <cell r="P322">
            <v>69046000</v>
          </cell>
          <cell r="Q322">
            <v>69046000</v>
          </cell>
          <cell r="R322">
            <v>0</v>
          </cell>
          <cell r="V322">
            <v>69046000</v>
          </cell>
          <cell r="W322" t="str">
            <v>005:Enron-Asia Pacific</v>
          </cell>
          <cell r="X322">
            <v>0</v>
          </cell>
          <cell r="Y322">
            <v>0</v>
          </cell>
          <cell r="Z322">
            <v>0</v>
          </cell>
          <cell r="AA322">
            <v>0</v>
          </cell>
          <cell r="AB322">
            <v>0</v>
          </cell>
          <cell r="AC322">
            <v>0</v>
          </cell>
          <cell r="AD322">
            <v>69046000</v>
          </cell>
          <cell r="AE322">
            <v>0</v>
          </cell>
          <cell r="AF322">
            <v>0</v>
          </cell>
          <cell r="AG322">
            <v>0</v>
          </cell>
          <cell r="AH322">
            <v>0</v>
          </cell>
          <cell r="AI322">
            <v>0</v>
          </cell>
          <cell r="AJ322">
            <v>0</v>
          </cell>
          <cell r="AK322">
            <v>0</v>
          </cell>
          <cell r="AL322">
            <v>0</v>
          </cell>
          <cell r="AM322">
            <v>0</v>
          </cell>
          <cell r="AN322">
            <v>72294000</v>
          </cell>
          <cell r="AP322">
            <v>0</v>
          </cell>
          <cell r="AQ322">
            <v>72294000</v>
          </cell>
          <cell r="AR322">
            <v>1</v>
          </cell>
          <cell r="AS322">
            <v>69046000</v>
          </cell>
          <cell r="AT322">
            <v>69046000</v>
          </cell>
          <cell r="AU322">
            <v>0</v>
          </cell>
          <cell r="AV322">
            <v>0</v>
          </cell>
          <cell r="AW322">
            <v>0</v>
          </cell>
          <cell r="AX322">
            <v>0</v>
          </cell>
          <cell r="AY322">
            <v>0</v>
          </cell>
          <cell r="AZ322">
            <v>0</v>
          </cell>
          <cell r="BA322">
            <v>0</v>
          </cell>
          <cell r="BB322">
            <v>0</v>
          </cell>
          <cell r="BC322" t="str">
            <v xml:space="preserve"> </v>
          </cell>
          <cell r="BD322" t="str">
            <v xml:space="preserve"> </v>
          </cell>
          <cell r="BE322">
            <v>0</v>
          </cell>
        </row>
        <row r="323">
          <cell r="A323" t="str">
            <v>Hide</v>
          </cell>
          <cell r="B323" t="str">
            <v>Enron-NA - Private</v>
          </cell>
          <cell r="C323" t="str">
            <v>US Intl</v>
          </cell>
          <cell r="D323" t="str">
            <v>Unknown</v>
          </cell>
          <cell r="E323" t="str">
            <v>Not Available</v>
          </cell>
          <cell r="F323" t="str">
            <v>Bethlehem Steel Intl</v>
          </cell>
          <cell r="G323" t="str">
            <v xml:space="preserve"> </v>
          </cell>
          <cell r="H323" t="str">
            <v>US Intl</v>
          </cell>
          <cell r="I323" t="str">
            <v xml:space="preserve">Private </v>
          </cell>
          <cell r="J323" t="str">
            <v>Common Equity</v>
          </cell>
          <cell r="K323">
            <v>1</v>
          </cell>
          <cell r="L323">
            <v>1</v>
          </cell>
          <cell r="M323">
            <v>0</v>
          </cell>
          <cell r="N323">
            <v>0</v>
          </cell>
          <cell r="O323">
            <v>1</v>
          </cell>
          <cell r="P323">
            <v>0</v>
          </cell>
          <cell r="Q323">
            <v>0</v>
          </cell>
          <cell r="R323">
            <v>0</v>
          </cell>
          <cell r="V323">
            <v>0</v>
          </cell>
          <cell r="W323" t="str">
            <v>009:Enron-NA Intl</v>
          </cell>
          <cell r="X323">
            <v>0</v>
          </cell>
          <cell r="Y323">
            <v>0</v>
          </cell>
          <cell r="Z323">
            <v>0</v>
          </cell>
          <cell r="AA323">
            <v>0</v>
          </cell>
          <cell r="AB323">
            <v>0</v>
          </cell>
          <cell r="AC323">
            <v>0</v>
          </cell>
          <cell r="AD323">
            <v>0</v>
          </cell>
          <cell r="AE323">
            <v>0</v>
          </cell>
          <cell r="AF323">
            <v>0</v>
          </cell>
          <cell r="AG323">
            <v>0</v>
          </cell>
          <cell r="AH323">
            <v>0</v>
          </cell>
          <cell r="AI323">
            <v>0</v>
          </cell>
          <cell r="AJ323">
            <v>0</v>
          </cell>
          <cell r="AK323">
            <v>0</v>
          </cell>
          <cell r="AL323">
            <v>0</v>
          </cell>
          <cell r="AM323">
            <v>0</v>
          </cell>
          <cell r="AN323">
            <v>25906000</v>
          </cell>
          <cell r="AP323">
            <v>0</v>
          </cell>
          <cell r="AQ323">
            <v>25906000</v>
          </cell>
          <cell r="AR323">
            <v>1</v>
          </cell>
          <cell r="AS323">
            <v>0</v>
          </cell>
          <cell r="AT323">
            <v>0</v>
          </cell>
          <cell r="AU323">
            <v>0</v>
          </cell>
          <cell r="AV323">
            <v>0</v>
          </cell>
          <cell r="AW323">
            <v>0</v>
          </cell>
          <cell r="AX323">
            <v>0</v>
          </cell>
          <cell r="AY323">
            <v>0</v>
          </cell>
          <cell r="AZ323">
            <v>0</v>
          </cell>
          <cell r="BA323">
            <v>0</v>
          </cell>
          <cell r="BB323">
            <v>0</v>
          </cell>
          <cell r="BC323" t="str">
            <v xml:space="preserve"> </v>
          </cell>
          <cell r="BD323" t="str">
            <v xml:space="preserve"> </v>
          </cell>
          <cell r="BE323">
            <v>0</v>
          </cell>
        </row>
        <row r="324">
          <cell r="A324" t="str">
            <v>Hide</v>
          </cell>
          <cell r="B324" t="str">
            <v>Enron-CALME - Private</v>
          </cell>
          <cell r="C324" t="str">
            <v>Jamaica Intl</v>
          </cell>
          <cell r="D324" t="str">
            <v>Unknown</v>
          </cell>
          <cell r="E324" t="str">
            <v>Not Available</v>
          </cell>
          <cell r="F324" t="str">
            <v>Industrial Gases Limited Intl</v>
          </cell>
          <cell r="G324" t="str">
            <v xml:space="preserve"> </v>
          </cell>
          <cell r="H324" t="str">
            <v>Jamaica Intl</v>
          </cell>
          <cell r="I324" t="str">
            <v xml:space="preserve">Private </v>
          </cell>
          <cell r="J324" t="str">
            <v>Common Equity</v>
          </cell>
          <cell r="K324">
            <v>1</v>
          </cell>
          <cell r="L324">
            <v>1</v>
          </cell>
          <cell r="M324">
            <v>0</v>
          </cell>
          <cell r="N324">
            <v>0</v>
          </cell>
          <cell r="O324">
            <v>1</v>
          </cell>
          <cell r="P324">
            <v>33179000</v>
          </cell>
          <cell r="Q324">
            <v>33179000</v>
          </cell>
          <cell r="R324">
            <v>0</v>
          </cell>
          <cell r="V324">
            <v>33179000</v>
          </cell>
          <cell r="W324" t="str">
            <v>006:Enron-CALME</v>
          </cell>
          <cell r="X324">
            <v>0</v>
          </cell>
          <cell r="Y324">
            <v>0</v>
          </cell>
          <cell r="Z324">
            <v>0</v>
          </cell>
          <cell r="AA324">
            <v>0</v>
          </cell>
          <cell r="AB324">
            <v>0</v>
          </cell>
          <cell r="AC324">
            <v>0</v>
          </cell>
          <cell r="AD324">
            <v>33179000</v>
          </cell>
          <cell r="AE324">
            <v>0</v>
          </cell>
          <cell r="AF324">
            <v>0</v>
          </cell>
          <cell r="AG324">
            <v>0</v>
          </cell>
          <cell r="AH324">
            <v>0</v>
          </cell>
          <cell r="AI324">
            <v>0</v>
          </cell>
          <cell r="AJ324">
            <v>0</v>
          </cell>
          <cell r="AK324">
            <v>0</v>
          </cell>
          <cell r="AL324">
            <v>0</v>
          </cell>
          <cell r="AM324">
            <v>0</v>
          </cell>
          <cell r="AN324">
            <v>33958000</v>
          </cell>
          <cell r="AP324">
            <v>0</v>
          </cell>
          <cell r="AQ324">
            <v>33958000</v>
          </cell>
          <cell r="AR324">
            <v>1</v>
          </cell>
          <cell r="AS324">
            <v>33179000</v>
          </cell>
          <cell r="AT324">
            <v>33179000</v>
          </cell>
          <cell r="AU324">
            <v>0</v>
          </cell>
          <cell r="AV324">
            <v>0</v>
          </cell>
          <cell r="AW324">
            <v>0</v>
          </cell>
          <cell r="AX324">
            <v>0</v>
          </cell>
          <cell r="AY324">
            <v>0</v>
          </cell>
          <cell r="AZ324">
            <v>0</v>
          </cell>
          <cell r="BA324">
            <v>0</v>
          </cell>
          <cell r="BB324">
            <v>0</v>
          </cell>
          <cell r="BC324" t="str">
            <v xml:space="preserve"> </v>
          </cell>
          <cell r="BD324" t="str">
            <v xml:space="preserve"> </v>
          </cell>
          <cell r="BE324">
            <v>0</v>
          </cell>
        </row>
        <row r="325">
          <cell r="A325" t="str">
            <v>Hide</v>
          </cell>
          <cell r="B325" t="str">
            <v>Enron-CALME - Private</v>
          </cell>
          <cell r="C325" t="str">
            <v>Guatemala Intl</v>
          </cell>
          <cell r="D325" t="str">
            <v>Unknown</v>
          </cell>
          <cell r="E325" t="str">
            <v>Not Available</v>
          </cell>
          <cell r="F325" t="str">
            <v>PQP Limited</v>
          </cell>
          <cell r="G325" t="str">
            <v xml:space="preserve"> </v>
          </cell>
          <cell r="H325" t="str">
            <v>Guatemala Intl</v>
          </cell>
          <cell r="I325" t="str">
            <v xml:space="preserve">Private </v>
          </cell>
          <cell r="J325" t="str">
            <v>Common Equity</v>
          </cell>
          <cell r="K325">
            <v>1</v>
          </cell>
          <cell r="L325">
            <v>1</v>
          </cell>
          <cell r="M325">
            <v>0</v>
          </cell>
          <cell r="N325">
            <v>0</v>
          </cell>
          <cell r="O325">
            <v>1</v>
          </cell>
          <cell r="P325">
            <v>10487000</v>
          </cell>
          <cell r="Q325">
            <v>10487000</v>
          </cell>
          <cell r="R325">
            <v>0</v>
          </cell>
          <cell r="V325">
            <v>10487000</v>
          </cell>
          <cell r="W325" t="str">
            <v>006:Enron-CALME</v>
          </cell>
          <cell r="X325">
            <v>0</v>
          </cell>
          <cell r="Y325">
            <v>0</v>
          </cell>
          <cell r="Z325">
            <v>0</v>
          </cell>
          <cell r="AA325">
            <v>0</v>
          </cell>
          <cell r="AB325">
            <v>0</v>
          </cell>
          <cell r="AC325">
            <v>0</v>
          </cell>
          <cell r="AD325">
            <v>10487000</v>
          </cell>
          <cell r="AE325">
            <v>0</v>
          </cell>
          <cell r="AF325">
            <v>0</v>
          </cell>
          <cell r="AG325">
            <v>0</v>
          </cell>
          <cell r="AH325">
            <v>0</v>
          </cell>
          <cell r="AI325">
            <v>0</v>
          </cell>
          <cell r="AJ325">
            <v>0</v>
          </cell>
          <cell r="AK325">
            <v>0</v>
          </cell>
          <cell r="AL325">
            <v>0</v>
          </cell>
          <cell r="AM325">
            <v>0</v>
          </cell>
          <cell r="AN325">
            <v>10401000</v>
          </cell>
          <cell r="AP325">
            <v>0</v>
          </cell>
          <cell r="AQ325">
            <v>10401000</v>
          </cell>
          <cell r="AR325">
            <v>1</v>
          </cell>
          <cell r="AS325">
            <v>10487000</v>
          </cell>
          <cell r="AT325">
            <v>10487000</v>
          </cell>
          <cell r="AU325">
            <v>0</v>
          </cell>
          <cell r="AV325">
            <v>0</v>
          </cell>
          <cell r="AW325">
            <v>0</v>
          </cell>
          <cell r="AX325">
            <v>0</v>
          </cell>
          <cell r="AY325">
            <v>0</v>
          </cell>
          <cell r="AZ325">
            <v>0</v>
          </cell>
          <cell r="BA325">
            <v>0</v>
          </cell>
          <cell r="BB325">
            <v>0</v>
          </cell>
          <cell r="BC325" t="str">
            <v xml:space="preserve"> </v>
          </cell>
          <cell r="BD325" t="str">
            <v xml:space="preserve"> </v>
          </cell>
          <cell r="BE325">
            <v>0</v>
          </cell>
        </row>
        <row r="326">
          <cell r="A326" t="str">
            <v>Hide</v>
          </cell>
          <cell r="B326" t="str">
            <v>Enron-CALME - Private</v>
          </cell>
          <cell r="C326" t="str">
            <v>Guatemala Intl</v>
          </cell>
          <cell r="D326" t="str">
            <v>Unknown</v>
          </cell>
          <cell r="E326" t="str">
            <v>Not Available</v>
          </cell>
          <cell r="F326" t="str">
            <v>Puerto Quetzal Intl</v>
          </cell>
          <cell r="G326" t="str">
            <v xml:space="preserve"> </v>
          </cell>
          <cell r="H326" t="str">
            <v>Guatemala Intl</v>
          </cell>
          <cell r="I326" t="str">
            <v xml:space="preserve">Private </v>
          </cell>
          <cell r="J326" t="str">
            <v>Common Equity</v>
          </cell>
          <cell r="K326">
            <v>1</v>
          </cell>
          <cell r="L326">
            <v>1</v>
          </cell>
          <cell r="M326">
            <v>0</v>
          </cell>
          <cell r="N326">
            <v>0</v>
          </cell>
          <cell r="O326">
            <v>1</v>
          </cell>
          <cell r="P326">
            <v>34397000</v>
          </cell>
          <cell r="Q326">
            <v>34397000</v>
          </cell>
          <cell r="R326">
            <v>0</v>
          </cell>
          <cell r="V326">
            <v>34397000</v>
          </cell>
          <cell r="W326" t="str">
            <v>006:Enron-CALME</v>
          </cell>
          <cell r="X326">
            <v>0</v>
          </cell>
          <cell r="Y326">
            <v>0</v>
          </cell>
          <cell r="Z326">
            <v>0</v>
          </cell>
          <cell r="AA326">
            <v>0</v>
          </cell>
          <cell r="AB326">
            <v>0</v>
          </cell>
          <cell r="AC326">
            <v>0</v>
          </cell>
          <cell r="AD326">
            <v>34397000</v>
          </cell>
          <cell r="AE326">
            <v>0</v>
          </cell>
          <cell r="AF326">
            <v>0</v>
          </cell>
          <cell r="AG326">
            <v>0</v>
          </cell>
          <cell r="AH326">
            <v>0</v>
          </cell>
          <cell r="AI326">
            <v>0</v>
          </cell>
          <cell r="AJ326">
            <v>0</v>
          </cell>
          <cell r="AK326">
            <v>0</v>
          </cell>
          <cell r="AL326">
            <v>0</v>
          </cell>
          <cell r="AM326">
            <v>0</v>
          </cell>
          <cell r="AN326">
            <v>37337000</v>
          </cell>
          <cell r="AP326">
            <v>0</v>
          </cell>
          <cell r="AQ326">
            <v>37337000</v>
          </cell>
          <cell r="AR326">
            <v>1</v>
          </cell>
          <cell r="AS326">
            <v>34397000</v>
          </cell>
          <cell r="AT326">
            <v>34397000</v>
          </cell>
          <cell r="AU326">
            <v>0</v>
          </cell>
          <cell r="AV326">
            <v>0</v>
          </cell>
          <cell r="AW326">
            <v>0</v>
          </cell>
          <cell r="AX326">
            <v>0</v>
          </cell>
          <cell r="AY326">
            <v>0</v>
          </cell>
          <cell r="AZ326">
            <v>0</v>
          </cell>
          <cell r="BA326">
            <v>0</v>
          </cell>
          <cell r="BB326">
            <v>0</v>
          </cell>
          <cell r="BC326" t="str">
            <v xml:space="preserve"> </v>
          </cell>
          <cell r="BD326" t="str">
            <v xml:space="preserve"> </v>
          </cell>
          <cell r="BE326">
            <v>0</v>
          </cell>
        </row>
        <row r="327">
          <cell r="A327" t="str">
            <v>Hide</v>
          </cell>
          <cell r="B327" t="str">
            <v>Enron-Asia Pacific - Private</v>
          </cell>
          <cell r="C327" t="str">
            <v>Guam Intl</v>
          </cell>
          <cell r="D327" t="str">
            <v>Unknown</v>
          </cell>
          <cell r="E327" t="str">
            <v>Not Available</v>
          </cell>
          <cell r="F327" t="str">
            <v>Piti Power Guam Intl</v>
          </cell>
          <cell r="G327" t="str">
            <v xml:space="preserve"> </v>
          </cell>
          <cell r="H327" t="str">
            <v>Guam Intl</v>
          </cell>
          <cell r="I327" t="str">
            <v xml:space="preserve">Private </v>
          </cell>
          <cell r="J327" t="str">
            <v>Common Equity</v>
          </cell>
          <cell r="K327">
            <v>1</v>
          </cell>
          <cell r="L327">
            <v>1</v>
          </cell>
          <cell r="M327">
            <v>0</v>
          </cell>
          <cell r="N327">
            <v>0</v>
          </cell>
          <cell r="O327">
            <v>1</v>
          </cell>
          <cell r="P327">
            <v>7578000</v>
          </cell>
          <cell r="Q327">
            <v>7578000</v>
          </cell>
          <cell r="R327">
            <v>0</v>
          </cell>
          <cell r="V327">
            <v>7578000</v>
          </cell>
          <cell r="W327" t="str">
            <v>005:Enron-Asia Pacific</v>
          </cell>
          <cell r="X327">
            <v>0</v>
          </cell>
          <cell r="Y327">
            <v>0</v>
          </cell>
          <cell r="Z327">
            <v>0</v>
          </cell>
          <cell r="AA327">
            <v>0</v>
          </cell>
          <cell r="AB327">
            <v>0</v>
          </cell>
          <cell r="AC327">
            <v>0</v>
          </cell>
          <cell r="AD327">
            <v>7578000</v>
          </cell>
          <cell r="AE327">
            <v>0</v>
          </cell>
          <cell r="AF327">
            <v>0</v>
          </cell>
          <cell r="AG327">
            <v>0</v>
          </cell>
          <cell r="AH327">
            <v>0</v>
          </cell>
          <cell r="AI327">
            <v>0</v>
          </cell>
          <cell r="AJ327">
            <v>0</v>
          </cell>
          <cell r="AK327">
            <v>0</v>
          </cell>
          <cell r="AL327">
            <v>0</v>
          </cell>
          <cell r="AM327">
            <v>0</v>
          </cell>
          <cell r="AN327">
            <v>6643000</v>
          </cell>
          <cell r="AP327">
            <v>0</v>
          </cell>
          <cell r="AQ327">
            <v>6643000</v>
          </cell>
          <cell r="AR327">
            <v>1</v>
          </cell>
          <cell r="AS327">
            <v>7578000</v>
          </cell>
          <cell r="AT327">
            <v>7578000</v>
          </cell>
          <cell r="AU327">
            <v>0</v>
          </cell>
          <cell r="AV327">
            <v>0</v>
          </cell>
          <cell r="AW327">
            <v>0</v>
          </cell>
          <cell r="AX327">
            <v>0</v>
          </cell>
          <cell r="AY327">
            <v>0</v>
          </cell>
          <cell r="AZ327">
            <v>0</v>
          </cell>
          <cell r="BA327">
            <v>0</v>
          </cell>
          <cell r="BB327">
            <v>0</v>
          </cell>
          <cell r="BC327" t="str">
            <v xml:space="preserve"> </v>
          </cell>
          <cell r="BD327" t="str">
            <v xml:space="preserve"> </v>
          </cell>
          <cell r="BE327">
            <v>0</v>
          </cell>
        </row>
        <row r="328">
          <cell r="A328" t="str">
            <v>Hide</v>
          </cell>
          <cell r="B328" t="str">
            <v>Enron Europe - Private</v>
          </cell>
          <cell r="C328" t="str">
            <v>Equity Europe</v>
          </cell>
          <cell r="D328" t="str">
            <v>Unknown</v>
          </cell>
          <cell r="E328" t="str">
            <v>Not Available</v>
          </cell>
          <cell r="F328" t="str">
            <v>OPET</v>
          </cell>
          <cell r="G328" t="str">
            <v xml:space="preserve"> </v>
          </cell>
          <cell r="H328" t="str">
            <v>Common Equity</v>
          </cell>
          <cell r="I328" t="str">
            <v>Public</v>
          </cell>
          <cell r="J328" t="str">
            <v>Common Equity</v>
          </cell>
          <cell r="K328">
            <v>41135500</v>
          </cell>
          <cell r="L328">
            <v>41135500</v>
          </cell>
          <cell r="M328">
            <v>0</v>
          </cell>
          <cell r="N328">
            <v>1</v>
          </cell>
          <cell r="O328">
            <v>1</v>
          </cell>
          <cell r="P328">
            <v>0.43489277173913171</v>
          </cell>
          <cell r="Q328">
            <v>0.43489277173913171</v>
          </cell>
          <cell r="R328">
            <v>0</v>
          </cell>
          <cell r="V328">
            <v>0</v>
          </cell>
          <cell r="W328" t="str">
            <v>010:Enron Europe</v>
          </cell>
          <cell r="X328">
            <v>17889531.611875053</v>
          </cell>
          <cell r="Y328">
            <v>0</v>
          </cell>
          <cell r="Z328">
            <v>0</v>
          </cell>
          <cell r="AA328">
            <v>0</v>
          </cell>
          <cell r="AB328">
            <v>0</v>
          </cell>
          <cell r="AC328">
            <v>0</v>
          </cell>
          <cell r="AD328">
            <v>0</v>
          </cell>
          <cell r="AE328">
            <v>0</v>
          </cell>
          <cell r="AF328">
            <v>0</v>
          </cell>
          <cell r="AG328">
            <v>0</v>
          </cell>
          <cell r="AH328">
            <v>0</v>
          </cell>
          <cell r="AI328">
            <v>0</v>
          </cell>
          <cell r="AJ328">
            <v>0</v>
          </cell>
          <cell r="AK328">
            <v>0</v>
          </cell>
          <cell r="AL328">
            <v>0</v>
          </cell>
          <cell r="AM328">
            <v>6075489.4857432162</v>
          </cell>
          <cell r="AN328">
            <v>18774703.505250003</v>
          </cell>
          <cell r="AP328">
            <v>0</v>
          </cell>
          <cell r="AQ328">
            <v>4129000</v>
          </cell>
          <cell r="AR328">
            <v>1</v>
          </cell>
          <cell r="AS328">
            <v>0</v>
          </cell>
          <cell r="AT328">
            <v>0</v>
          </cell>
          <cell r="AU328">
            <v>0</v>
          </cell>
          <cell r="AV328">
            <v>0</v>
          </cell>
          <cell r="AW328">
            <v>0</v>
          </cell>
          <cell r="AX328">
            <v>0</v>
          </cell>
          <cell r="AY328">
            <v>0</v>
          </cell>
          <cell r="AZ328">
            <v>0</v>
          </cell>
          <cell r="BA328">
            <v>0</v>
          </cell>
          <cell r="BB328">
            <v>0</v>
          </cell>
          <cell r="BC328" t="str">
            <v xml:space="preserve"> </v>
          </cell>
          <cell r="BD328" t="str">
            <v xml:space="preserve"> </v>
          </cell>
          <cell r="BE328">
            <v>0</v>
          </cell>
        </row>
        <row r="329">
          <cell r="A329" t="str">
            <v>Hide</v>
          </cell>
          <cell r="B329" t="str">
            <v>Enron Europe - Private</v>
          </cell>
          <cell r="C329" t="str">
            <v>Italy Intl</v>
          </cell>
          <cell r="D329" t="str">
            <v>Unknown</v>
          </cell>
          <cell r="E329" t="str">
            <v>Not Available</v>
          </cell>
          <cell r="F329" t="str">
            <v>Sarlux Equity Intl</v>
          </cell>
          <cell r="G329" t="str">
            <v xml:space="preserve"> </v>
          </cell>
          <cell r="H329" t="str">
            <v>Italy Intl</v>
          </cell>
          <cell r="I329" t="str">
            <v xml:space="preserve">Private </v>
          </cell>
          <cell r="J329" t="str">
            <v>Common Equity</v>
          </cell>
          <cell r="K329">
            <v>1</v>
          </cell>
          <cell r="L329">
            <v>1</v>
          </cell>
          <cell r="M329">
            <v>0</v>
          </cell>
          <cell r="N329">
            <v>0</v>
          </cell>
          <cell r="O329">
            <v>1</v>
          </cell>
          <cell r="P329">
            <v>41221000</v>
          </cell>
          <cell r="Q329">
            <v>41221000</v>
          </cell>
          <cell r="R329">
            <v>0</v>
          </cell>
          <cell r="V329">
            <v>0</v>
          </cell>
          <cell r="W329" t="str">
            <v>006:Enron-CALME</v>
          </cell>
          <cell r="X329">
            <v>0</v>
          </cell>
          <cell r="Y329">
            <v>0</v>
          </cell>
          <cell r="Z329">
            <v>0</v>
          </cell>
          <cell r="AA329">
            <v>0</v>
          </cell>
          <cell r="AB329">
            <v>0</v>
          </cell>
          <cell r="AC329">
            <v>0</v>
          </cell>
          <cell r="AD329">
            <v>0</v>
          </cell>
          <cell r="AE329">
            <v>0</v>
          </cell>
          <cell r="AF329">
            <v>0</v>
          </cell>
          <cell r="AG329">
            <v>0</v>
          </cell>
          <cell r="AH329">
            <v>0</v>
          </cell>
          <cell r="AI329">
            <v>0</v>
          </cell>
          <cell r="AJ329">
            <v>0</v>
          </cell>
          <cell r="AK329">
            <v>0</v>
          </cell>
          <cell r="AL329">
            <v>0</v>
          </cell>
          <cell r="AM329">
            <v>0</v>
          </cell>
          <cell r="AN329">
            <v>39945000</v>
          </cell>
          <cell r="AP329">
            <v>0</v>
          </cell>
          <cell r="AQ329">
            <v>8000</v>
          </cell>
          <cell r="AR329">
            <v>1</v>
          </cell>
          <cell r="AS329">
            <v>0</v>
          </cell>
          <cell r="AT329">
            <v>0</v>
          </cell>
          <cell r="AU329">
            <v>0</v>
          </cell>
          <cell r="AV329">
            <v>0</v>
          </cell>
          <cell r="AW329">
            <v>0</v>
          </cell>
          <cell r="AX329">
            <v>0</v>
          </cell>
          <cell r="AY329">
            <v>0</v>
          </cell>
          <cell r="AZ329">
            <v>0</v>
          </cell>
          <cell r="BA329">
            <v>0</v>
          </cell>
          <cell r="BB329">
            <v>0</v>
          </cell>
          <cell r="BC329" t="str">
            <v xml:space="preserve"> </v>
          </cell>
          <cell r="BD329" t="str">
            <v xml:space="preserve"> </v>
          </cell>
          <cell r="BE329">
            <v>0</v>
          </cell>
        </row>
        <row r="330">
          <cell r="A330" t="str">
            <v>Hide</v>
          </cell>
          <cell r="B330" t="str">
            <v>Enron-CALME - Private</v>
          </cell>
          <cell r="C330" t="str">
            <v>Venezuela Intl</v>
          </cell>
          <cell r="D330" t="str">
            <v>Unknown</v>
          </cell>
          <cell r="E330" t="str">
            <v>Not Available</v>
          </cell>
          <cell r="F330" t="str">
            <v>Accroven S.R.L. Intl</v>
          </cell>
          <cell r="G330" t="str">
            <v xml:space="preserve"> </v>
          </cell>
          <cell r="H330" t="str">
            <v>Venezuela Intl</v>
          </cell>
          <cell r="I330" t="str">
            <v xml:space="preserve">Private </v>
          </cell>
          <cell r="J330" t="str">
            <v>Common Equity</v>
          </cell>
          <cell r="K330">
            <v>1</v>
          </cell>
          <cell r="L330">
            <v>1</v>
          </cell>
          <cell r="M330">
            <v>0</v>
          </cell>
          <cell r="N330">
            <v>0</v>
          </cell>
          <cell r="O330">
            <v>1</v>
          </cell>
          <cell r="P330">
            <v>11208000</v>
          </cell>
          <cell r="Q330">
            <v>11208000</v>
          </cell>
          <cell r="R330">
            <v>0</v>
          </cell>
          <cell r="V330">
            <v>2449000</v>
          </cell>
          <cell r="W330" t="str">
            <v>006:Enron-CALME</v>
          </cell>
          <cell r="X330">
            <v>0</v>
          </cell>
          <cell r="Y330">
            <v>0</v>
          </cell>
          <cell r="Z330">
            <v>0</v>
          </cell>
          <cell r="AA330">
            <v>0</v>
          </cell>
          <cell r="AB330">
            <v>0</v>
          </cell>
          <cell r="AC330">
            <v>0</v>
          </cell>
          <cell r="AD330">
            <v>2449000</v>
          </cell>
          <cell r="AE330">
            <v>0</v>
          </cell>
          <cell r="AF330">
            <v>0</v>
          </cell>
          <cell r="AG330">
            <v>0</v>
          </cell>
          <cell r="AH330">
            <v>0</v>
          </cell>
          <cell r="AI330">
            <v>0</v>
          </cell>
          <cell r="AJ330">
            <v>0</v>
          </cell>
          <cell r="AK330">
            <v>0</v>
          </cell>
          <cell r="AL330">
            <v>0</v>
          </cell>
          <cell r="AM330">
            <v>0</v>
          </cell>
          <cell r="AN330">
            <v>11290000</v>
          </cell>
          <cell r="AP330">
            <v>0</v>
          </cell>
          <cell r="AQ330">
            <v>2449000</v>
          </cell>
          <cell r="AR330">
            <v>1</v>
          </cell>
          <cell r="AS330">
            <v>2449000</v>
          </cell>
          <cell r="AT330">
            <v>2449000</v>
          </cell>
          <cell r="AU330">
            <v>0</v>
          </cell>
          <cell r="AV330">
            <v>0</v>
          </cell>
          <cell r="AW330">
            <v>0</v>
          </cell>
          <cell r="AX330">
            <v>0</v>
          </cell>
          <cell r="AY330">
            <v>0</v>
          </cell>
          <cell r="AZ330">
            <v>0</v>
          </cell>
          <cell r="BA330">
            <v>0</v>
          </cell>
          <cell r="BB330">
            <v>0</v>
          </cell>
          <cell r="BC330" t="str">
            <v xml:space="preserve"> </v>
          </cell>
          <cell r="BD330" t="str">
            <v xml:space="preserve"> </v>
          </cell>
          <cell r="BE330">
            <v>0</v>
          </cell>
        </row>
        <row r="331">
          <cell r="A331" t="str">
            <v>Hide</v>
          </cell>
          <cell r="B331" t="str">
            <v>Enron-CALME - Private</v>
          </cell>
          <cell r="C331" t="str">
            <v>Venezuela Intl</v>
          </cell>
          <cell r="D331" t="str">
            <v>Unknown</v>
          </cell>
          <cell r="E331" t="str">
            <v>Not Available</v>
          </cell>
          <cell r="F331" t="str">
            <v>Bachaquero Intl</v>
          </cell>
          <cell r="G331" t="str">
            <v xml:space="preserve"> </v>
          </cell>
          <cell r="H331" t="str">
            <v>Venezuela Intl</v>
          </cell>
          <cell r="I331" t="str">
            <v xml:space="preserve">Private </v>
          </cell>
          <cell r="J331" t="str">
            <v>Common Equity</v>
          </cell>
          <cell r="K331">
            <v>1</v>
          </cell>
          <cell r="L331">
            <v>1</v>
          </cell>
          <cell r="M331">
            <v>0</v>
          </cell>
          <cell r="N331">
            <v>0</v>
          </cell>
          <cell r="O331">
            <v>1</v>
          </cell>
          <cell r="P331">
            <v>70296000</v>
          </cell>
          <cell r="Q331">
            <v>70296000</v>
          </cell>
          <cell r="R331">
            <v>0</v>
          </cell>
          <cell r="V331">
            <v>1847000</v>
          </cell>
          <cell r="W331" t="str">
            <v>007:Enron-Southern CONE</v>
          </cell>
          <cell r="X331">
            <v>0</v>
          </cell>
          <cell r="Y331">
            <v>0</v>
          </cell>
          <cell r="Z331">
            <v>0</v>
          </cell>
          <cell r="AA331">
            <v>0</v>
          </cell>
          <cell r="AB331">
            <v>0</v>
          </cell>
          <cell r="AC331">
            <v>0</v>
          </cell>
          <cell r="AD331">
            <v>1847000</v>
          </cell>
          <cell r="AE331">
            <v>0</v>
          </cell>
          <cell r="AF331">
            <v>0</v>
          </cell>
          <cell r="AG331">
            <v>0</v>
          </cell>
          <cell r="AH331">
            <v>0</v>
          </cell>
          <cell r="AI331">
            <v>0</v>
          </cell>
          <cell r="AJ331">
            <v>0</v>
          </cell>
          <cell r="AK331">
            <v>0</v>
          </cell>
          <cell r="AL331">
            <v>0</v>
          </cell>
          <cell r="AM331">
            <v>0</v>
          </cell>
          <cell r="AN331">
            <v>69339000</v>
          </cell>
          <cell r="AP331">
            <v>0</v>
          </cell>
          <cell r="AQ331">
            <v>1847000</v>
          </cell>
          <cell r="AR331">
            <v>1</v>
          </cell>
          <cell r="AS331">
            <v>1847000</v>
          </cell>
          <cell r="AT331">
            <v>1847000</v>
          </cell>
          <cell r="AU331">
            <v>0</v>
          </cell>
          <cell r="AV331">
            <v>0</v>
          </cell>
          <cell r="AW331">
            <v>0</v>
          </cell>
          <cell r="AX331">
            <v>0</v>
          </cell>
          <cell r="AY331">
            <v>0</v>
          </cell>
          <cell r="AZ331">
            <v>0</v>
          </cell>
          <cell r="BA331">
            <v>0</v>
          </cell>
          <cell r="BB331">
            <v>0</v>
          </cell>
          <cell r="BC331" t="str">
            <v xml:space="preserve"> </v>
          </cell>
          <cell r="BD331" t="str">
            <v xml:space="preserve"> </v>
          </cell>
          <cell r="BE331">
            <v>0</v>
          </cell>
        </row>
        <row r="332">
          <cell r="A332" t="str">
            <v>Hide</v>
          </cell>
          <cell r="B332" t="str">
            <v>Enron Europe - Public</v>
          </cell>
          <cell r="C332" t="str">
            <v>Equity Europe</v>
          </cell>
          <cell r="D332" t="str">
            <v>Unknown</v>
          </cell>
          <cell r="E332" t="str">
            <v>Not Available</v>
          </cell>
          <cell r="F332" t="str">
            <v>Paladin Europe</v>
          </cell>
          <cell r="G332" t="str">
            <v>PLR.L</v>
          </cell>
          <cell r="H332" t="str">
            <v>Common Equity</v>
          </cell>
          <cell r="I332" t="str">
            <v xml:space="preserve">Private </v>
          </cell>
          <cell r="J332" t="str">
            <v>Common Equity</v>
          </cell>
          <cell r="K332">
            <v>1</v>
          </cell>
          <cell r="L332">
            <v>1</v>
          </cell>
          <cell r="M332">
            <v>0</v>
          </cell>
          <cell r="N332">
            <v>0</v>
          </cell>
          <cell r="O332">
            <v>1</v>
          </cell>
          <cell r="P332">
            <v>3940000</v>
          </cell>
          <cell r="Q332">
            <v>3940000</v>
          </cell>
          <cell r="R332">
            <v>0</v>
          </cell>
          <cell r="V332">
            <v>16280402.512499999</v>
          </cell>
          <cell r="W332" t="str">
            <v>006:Enron-CALME</v>
          </cell>
          <cell r="X332">
            <v>0</v>
          </cell>
          <cell r="Y332">
            <v>0</v>
          </cell>
          <cell r="Z332">
            <v>16280402.512499999</v>
          </cell>
          <cell r="AA332">
            <v>0</v>
          </cell>
          <cell r="AB332">
            <v>0</v>
          </cell>
          <cell r="AC332">
            <v>0</v>
          </cell>
          <cell r="AD332">
            <v>16606010.562750001</v>
          </cell>
          <cell r="AE332">
            <v>-325608.05025000125</v>
          </cell>
          <cell r="AF332">
            <v>0</v>
          </cell>
          <cell r="AG332">
            <v>0</v>
          </cell>
          <cell r="AH332">
            <v>-325608.05025000125</v>
          </cell>
          <cell r="AI332">
            <v>-2494300.9927500039</v>
          </cell>
          <cell r="AJ332">
            <v>0</v>
          </cell>
          <cell r="AK332">
            <v>177247.87945548238</v>
          </cell>
          <cell r="AL332">
            <v>-2317053.1132945218</v>
          </cell>
          <cell r="AM332">
            <v>0</v>
          </cell>
          <cell r="AN332">
            <v>3914000</v>
          </cell>
          <cell r="AP332">
            <v>0</v>
          </cell>
          <cell r="AQ332">
            <v>18774703.505250003</v>
          </cell>
          <cell r="AR332">
            <v>1</v>
          </cell>
          <cell r="AS332">
            <v>16280402.512499999</v>
          </cell>
          <cell r="AT332">
            <v>0.39577499999999999</v>
          </cell>
          <cell r="AU332">
            <v>-1283864.8882500529</v>
          </cell>
          <cell r="AV332">
            <v>0</v>
          </cell>
          <cell r="AW332">
            <v>-57395.380544463595</v>
          </cell>
          <cell r="AX332">
            <v>-1341260.2687945166</v>
          </cell>
          <cell r="AY332">
            <v>-5974931.3749999898</v>
          </cell>
          <cell r="AZ332">
            <v>239270.45154996394</v>
          </cell>
          <cell r="BA332">
            <v>357107.81015550258</v>
          </cell>
          <cell r="BB332">
            <v>-5378553.1132945213</v>
          </cell>
          <cell r="BC332" t="str">
            <v xml:space="preserve"> </v>
          </cell>
          <cell r="BD332" t="str">
            <v xml:space="preserve"> </v>
          </cell>
          <cell r="BE332">
            <v>-958256.83800005168</v>
          </cell>
        </row>
        <row r="333">
          <cell r="A333" t="str">
            <v>Hide</v>
          </cell>
          <cell r="I333" t="str">
            <v xml:space="preserve">Private </v>
          </cell>
          <cell r="J333" t="str">
            <v>Common Equity</v>
          </cell>
          <cell r="K333">
            <v>1</v>
          </cell>
          <cell r="L333">
            <v>1</v>
          </cell>
          <cell r="M333">
            <v>0</v>
          </cell>
          <cell r="N333">
            <v>0</v>
          </cell>
          <cell r="O333">
            <v>1</v>
          </cell>
          <cell r="P333">
            <v>8778000</v>
          </cell>
          <cell r="Q333">
            <v>8778000</v>
          </cell>
          <cell r="R333">
            <v>0</v>
          </cell>
          <cell r="W333" t="str">
            <v>006:Enron-CALME</v>
          </cell>
          <cell r="X333">
            <v>0</v>
          </cell>
          <cell r="Y333">
            <v>0</v>
          </cell>
          <cell r="AM333">
            <v>0</v>
          </cell>
          <cell r="AN333">
            <v>7973000</v>
          </cell>
        </row>
        <row r="334">
          <cell r="A334" t="str">
            <v>Hide</v>
          </cell>
          <cell r="I334" t="str">
            <v xml:space="preserve">Private </v>
          </cell>
          <cell r="J334" t="str">
            <v>Common Equity</v>
          </cell>
          <cell r="K334">
            <v>1</v>
          </cell>
          <cell r="L334">
            <v>1</v>
          </cell>
          <cell r="M334">
            <v>0</v>
          </cell>
          <cell r="N334">
            <v>0</v>
          </cell>
          <cell r="O334">
            <v>1</v>
          </cell>
          <cell r="P334">
            <v>13001000</v>
          </cell>
          <cell r="Q334">
            <v>13001000</v>
          </cell>
          <cell r="R334">
            <v>0</v>
          </cell>
          <cell r="W334" t="str">
            <v>006:Enron-CALME</v>
          </cell>
          <cell r="X334">
            <v>0</v>
          </cell>
          <cell r="Y334">
            <v>0</v>
          </cell>
          <cell r="AM334">
            <v>0</v>
          </cell>
          <cell r="AN334">
            <v>13542000</v>
          </cell>
        </row>
        <row r="335">
          <cell r="A335" t="str">
            <v>Hide</v>
          </cell>
          <cell r="I335" t="str">
            <v xml:space="preserve">Private </v>
          </cell>
          <cell r="J335" t="str">
            <v>Common Equity</v>
          </cell>
          <cell r="K335">
            <v>1</v>
          </cell>
          <cell r="L335">
            <v>1</v>
          </cell>
          <cell r="M335">
            <v>0</v>
          </cell>
          <cell r="N335">
            <v>0</v>
          </cell>
          <cell r="O335">
            <v>1</v>
          </cell>
          <cell r="P335">
            <v>6807000</v>
          </cell>
          <cell r="Q335">
            <v>6807000</v>
          </cell>
          <cell r="R335">
            <v>0</v>
          </cell>
          <cell r="W335" t="str">
            <v>006:Enron-CALME</v>
          </cell>
          <cell r="X335">
            <v>0</v>
          </cell>
          <cell r="Y335">
            <v>0</v>
          </cell>
          <cell r="AM335">
            <v>0</v>
          </cell>
          <cell r="AN335">
            <v>6602000</v>
          </cell>
        </row>
        <row r="336">
          <cell r="A336" t="str">
            <v>Hide</v>
          </cell>
          <cell r="I336" t="str">
            <v xml:space="preserve">Private </v>
          </cell>
          <cell r="J336" t="str">
            <v>Common Equity</v>
          </cell>
          <cell r="K336">
            <v>1</v>
          </cell>
          <cell r="L336">
            <v>1</v>
          </cell>
          <cell r="M336">
            <v>0</v>
          </cell>
          <cell r="N336">
            <v>0</v>
          </cell>
          <cell r="O336">
            <v>1</v>
          </cell>
          <cell r="P336">
            <v>4129000</v>
          </cell>
          <cell r="Q336">
            <v>4129000</v>
          </cell>
          <cell r="R336">
            <v>0</v>
          </cell>
          <cell r="W336" t="str">
            <v>010:Enron Europe</v>
          </cell>
          <cell r="X336">
            <v>0</v>
          </cell>
          <cell r="Y336">
            <v>0</v>
          </cell>
          <cell r="AM336">
            <v>0</v>
          </cell>
          <cell r="AN336">
            <v>0</v>
          </cell>
        </row>
        <row r="337">
          <cell r="A337" t="str">
            <v>Hide</v>
          </cell>
          <cell r="I337" t="str">
            <v xml:space="preserve">Private </v>
          </cell>
          <cell r="J337" t="str">
            <v>Common Equity</v>
          </cell>
          <cell r="K337">
            <v>1</v>
          </cell>
          <cell r="L337">
            <v>1</v>
          </cell>
          <cell r="M337">
            <v>0</v>
          </cell>
          <cell r="N337">
            <v>0</v>
          </cell>
          <cell r="O337">
            <v>1</v>
          </cell>
          <cell r="P337">
            <v>8000</v>
          </cell>
          <cell r="Q337">
            <v>8000</v>
          </cell>
          <cell r="R337">
            <v>0</v>
          </cell>
          <cell r="W337" t="str">
            <v>010:Enron Europe</v>
          </cell>
          <cell r="X337">
            <v>0</v>
          </cell>
          <cell r="Y337">
            <v>0</v>
          </cell>
          <cell r="AM337">
            <v>0</v>
          </cell>
          <cell r="AN337">
            <v>285000</v>
          </cell>
        </row>
        <row r="338">
          <cell r="A338" t="str">
            <v>Hide</v>
          </cell>
          <cell r="I338" t="str">
            <v xml:space="preserve">Private </v>
          </cell>
          <cell r="J338" t="str">
            <v>Common Equity</v>
          </cell>
          <cell r="K338">
            <v>1</v>
          </cell>
          <cell r="L338">
            <v>1</v>
          </cell>
          <cell r="M338">
            <v>0</v>
          </cell>
          <cell r="N338">
            <v>0</v>
          </cell>
          <cell r="O338">
            <v>1</v>
          </cell>
          <cell r="P338">
            <v>2449000</v>
          </cell>
          <cell r="Q338">
            <v>2449000</v>
          </cell>
          <cell r="R338">
            <v>0</v>
          </cell>
          <cell r="W338" t="str">
            <v>006:Enron-CALME</v>
          </cell>
          <cell r="X338">
            <v>0</v>
          </cell>
          <cell r="Y338">
            <v>0</v>
          </cell>
          <cell r="AM338">
            <v>0</v>
          </cell>
          <cell r="AN338">
            <v>2549000</v>
          </cell>
        </row>
        <row r="339">
          <cell r="A339" t="str">
            <v>Hide</v>
          </cell>
          <cell r="I339" t="str">
            <v xml:space="preserve">Private </v>
          </cell>
          <cell r="J339" t="str">
            <v>Common Equity</v>
          </cell>
          <cell r="K339">
            <v>1</v>
          </cell>
          <cell r="L339">
            <v>1</v>
          </cell>
          <cell r="M339">
            <v>0</v>
          </cell>
          <cell r="N339">
            <v>0</v>
          </cell>
          <cell r="O339">
            <v>1</v>
          </cell>
          <cell r="P339">
            <v>1847000</v>
          </cell>
          <cell r="Q339">
            <v>1847000</v>
          </cell>
          <cell r="R339">
            <v>0</v>
          </cell>
          <cell r="W339" t="str">
            <v>006:Enron-CALME</v>
          </cell>
          <cell r="X339">
            <v>0</v>
          </cell>
          <cell r="Y339">
            <v>0</v>
          </cell>
          <cell r="AM339">
            <v>0</v>
          </cell>
          <cell r="AN339">
            <v>1848000</v>
          </cell>
        </row>
        <row r="340">
          <cell r="A340" t="str">
            <v>Hide</v>
          </cell>
          <cell r="I340" t="str">
            <v>Public</v>
          </cell>
          <cell r="J340" t="str">
            <v>Common Equity</v>
          </cell>
          <cell r="K340">
            <v>41135500</v>
          </cell>
          <cell r="L340">
            <v>41135500</v>
          </cell>
          <cell r="M340">
            <v>0</v>
          </cell>
          <cell r="N340">
            <v>1</v>
          </cell>
          <cell r="O340">
            <v>1</v>
          </cell>
          <cell r="P340">
            <v>0.43238957142857154</v>
          </cell>
          <cell r="Q340">
            <v>0.43238957142857154</v>
          </cell>
          <cell r="R340">
            <v>0</v>
          </cell>
          <cell r="W340" t="str">
            <v>010:Enron Europe</v>
          </cell>
          <cell r="X340">
            <v>17786561.215500005</v>
          </cell>
          <cell r="Y340">
            <v>0</v>
          </cell>
          <cell r="AM340">
            <v>6075489.4857432162</v>
          </cell>
          <cell r="AN340">
            <v>22255333.887499999</v>
          </cell>
        </row>
      </sheetData>
      <sheetData sheetId="28"/>
      <sheetData sheetId="29"/>
      <sheetData sheetId="30">
        <row r="2">
          <cell r="B2" t="str">
            <v>Deal Maker</v>
          </cell>
          <cell r="C2" t="str">
            <v>Telephone Number</v>
          </cell>
        </row>
        <row r="3">
          <cell r="B3" t="str">
            <v>Detmering</v>
          </cell>
          <cell r="C3" t="str">
            <v>713-853-6973</v>
          </cell>
        </row>
        <row r="4">
          <cell r="B4" t="str">
            <v>Traicoff</v>
          </cell>
          <cell r="C4" t="str">
            <v>713-853-5462</v>
          </cell>
        </row>
        <row r="5">
          <cell r="B5" t="str">
            <v>Valentine</v>
          </cell>
          <cell r="C5" t="str">
            <v>713-853-6903</v>
          </cell>
        </row>
        <row r="6">
          <cell r="B6" t="str">
            <v>McClurg</v>
          </cell>
          <cell r="C6" t="str">
            <v>303-575-6485</v>
          </cell>
        </row>
        <row r="7">
          <cell r="B7" t="str">
            <v>Eubank</v>
          </cell>
          <cell r="C7" t="str">
            <v>713-853-6579</v>
          </cell>
        </row>
        <row r="8">
          <cell r="B8" t="str">
            <v>Neyman</v>
          </cell>
          <cell r="C8" t="str">
            <v>713-853-6940</v>
          </cell>
        </row>
        <row r="9">
          <cell r="B9" t="str">
            <v>Horn</v>
          </cell>
          <cell r="C9" t="str">
            <v>713-853-4250</v>
          </cell>
        </row>
        <row r="10">
          <cell r="B10" t="str">
            <v>Peterson</v>
          </cell>
          <cell r="C10" t="str">
            <v>713-853-5091</v>
          </cell>
        </row>
        <row r="11">
          <cell r="B11" t="str">
            <v>McConville</v>
          </cell>
          <cell r="C11" t="str">
            <v>713-853-7691</v>
          </cell>
        </row>
        <row r="12">
          <cell r="B12" t="str">
            <v>Dunn</v>
          </cell>
          <cell r="C12" t="str">
            <v>713-853-7752</v>
          </cell>
        </row>
        <row r="13">
          <cell r="B13" t="str">
            <v>Glanville</v>
          </cell>
          <cell r="C13" t="str">
            <v>Not Available</v>
          </cell>
        </row>
        <row r="14">
          <cell r="B14" t="str">
            <v>Mulrooney</v>
          </cell>
          <cell r="C14" t="str">
            <v>713-853-4757</v>
          </cell>
        </row>
        <row r="15">
          <cell r="B15" t="str">
            <v>Neyman</v>
          </cell>
          <cell r="C15" t="str">
            <v>Not Available</v>
          </cell>
        </row>
        <row r="16">
          <cell r="B16" t="str">
            <v>McBride</v>
          </cell>
          <cell r="C16" t="str">
            <v>713-853-9250</v>
          </cell>
        </row>
        <row r="17">
          <cell r="B17" t="str">
            <v>Snoots</v>
          </cell>
          <cell r="C17" t="str">
            <v>713-853-5216</v>
          </cell>
        </row>
        <row r="18">
          <cell r="B18" t="str">
            <v>Kitagawa</v>
          </cell>
          <cell r="C18" t="str">
            <v>403-974-6723</v>
          </cell>
        </row>
        <row r="19">
          <cell r="B19" t="str">
            <v>Lay</v>
          </cell>
          <cell r="C19" t="str">
            <v>713-853-7408</v>
          </cell>
        </row>
        <row r="20">
          <cell r="B20" t="str">
            <v>Hickey</v>
          </cell>
          <cell r="C20" t="str">
            <v>303-575-6480</v>
          </cell>
        </row>
        <row r="21">
          <cell r="B21" t="str">
            <v>Childers</v>
          </cell>
          <cell r="C21" t="str">
            <v>713-853-5246</v>
          </cell>
        </row>
        <row r="22">
          <cell r="B22" t="str">
            <v>Barth</v>
          </cell>
          <cell r="C22" t="str">
            <v>713-853-6703</v>
          </cell>
        </row>
        <row r="23">
          <cell r="B23" t="str">
            <v>Greer</v>
          </cell>
          <cell r="C23" t="str">
            <v>713-853-9140</v>
          </cell>
        </row>
        <row r="24">
          <cell r="B24" t="str">
            <v>Papayoti</v>
          </cell>
          <cell r="C24" t="str">
            <v>713-853-5923</v>
          </cell>
        </row>
        <row r="25">
          <cell r="B25" t="str">
            <v>Snoots/Eubank</v>
          </cell>
          <cell r="C25" t="str">
            <v>713-853-5216/713-853-6579</v>
          </cell>
        </row>
        <row r="26">
          <cell r="B26" t="str">
            <v>Lambert</v>
          </cell>
          <cell r="C26" t="str">
            <v>Not Available</v>
          </cell>
        </row>
        <row r="27">
          <cell r="B27" t="str">
            <v>Holmes</v>
          </cell>
          <cell r="C27" t="str">
            <v>Not Available</v>
          </cell>
        </row>
        <row r="28">
          <cell r="B28" t="str">
            <v>Greer/Horn</v>
          </cell>
          <cell r="C28" t="str">
            <v>713-853-9140/713-853-4250</v>
          </cell>
        </row>
        <row r="29">
          <cell r="B29" t="str">
            <v>Wolf</v>
          </cell>
          <cell r="C29" t="str">
            <v>Not Available</v>
          </cell>
        </row>
        <row r="30">
          <cell r="B30" t="str">
            <v>Schorr</v>
          </cell>
          <cell r="C30" t="str">
            <v>Not Available</v>
          </cell>
        </row>
        <row r="31">
          <cell r="B31" t="str">
            <v>Overdyke</v>
          </cell>
          <cell r="C31" t="str">
            <v>713-853-9171</v>
          </cell>
        </row>
        <row r="32">
          <cell r="B32" t="str">
            <v>Howe</v>
          </cell>
          <cell r="C32" t="str">
            <v>Not Available</v>
          </cell>
        </row>
        <row r="33">
          <cell r="B33" t="str">
            <v>Unknown</v>
          </cell>
          <cell r="C33" t="str">
            <v>Not Available</v>
          </cell>
        </row>
        <row r="34">
          <cell r="B34" t="str">
            <v>Calger</v>
          </cell>
          <cell r="C34" t="str">
            <v>Not Available</v>
          </cell>
        </row>
        <row r="35">
          <cell r="B35" t="str">
            <v>Copper</v>
          </cell>
          <cell r="C35" t="str">
            <v>Not Available</v>
          </cell>
        </row>
        <row r="36">
          <cell r="B36" t="str">
            <v>Donahue</v>
          </cell>
          <cell r="C36" t="str">
            <v>713-853-5603</v>
          </cell>
        </row>
        <row r="37">
          <cell r="B37" t="str">
            <v>Beyer</v>
          </cell>
          <cell r="C37" t="str">
            <v>713-853-9825</v>
          </cell>
        </row>
        <row r="38">
          <cell r="B38" t="str">
            <v>Warner</v>
          </cell>
          <cell r="C38" t="str">
            <v>713-853-6493</v>
          </cell>
        </row>
        <row r="39">
          <cell r="B39" t="str">
            <v>Cox</v>
          </cell>
          <cell r="C39" t="str">
            <v>Not Available</v>
          </cell>
        </row>
        <row r="40">
          <cell r="B40" t="str">
            <v>Hopley</v>
          </cell>
          <cell r="C40" t="str">
            <v>713-853-3964</v>
          </cell>
        </row>
        <row r="41">
          <cell r="B41" t="str">
            <v>Kopper</v>
          </cell>
          <cell r="C41" t="str">
            <v>713-853-7279</v>
          </cell>
        </row>
        <row r="42">
          <cell r="B42" t="str">
            <v>Duran</v>
          </cell>
          <cell r="C42" t="str">
            <v>713-853-7364</v>
          </cell>
        </row>
        <row r="43">
          <cell r="B43" t="str">
            <v>Biggerstaff</v>
          </cell>
          <cell r="C43" t="str">
            <v>713-853-0422</v>
          </cell>
        </row>
        <row r="44">
          <cell r="B44" t="str">
            <v>Cleveland</v>
          </cell>
          <cell r="C44" t="str">
            <v>713-853-3154</v>
          </cell>
        </row>
        <row r="45">
          <cell r="B45" t="str">
            <v>Bierbach</v>
          </cell>
          <cell r="C45" t="str">
            <v>713-853-4725</v>
          </cell>
        </row>
        <row r="46">
          <cell r="B46" t="str">
            <v>Richter</v>
          </cell>
          <cell r="C46" t="str">
            <v>503-464-3831</v>
          </cell>
        </row>
        <row r="47">
          <cell r="B47" t="str">
            <v>Piper</v>
          </cell>
          <cell r="C47" t="str">
            <v>503-464-3805</v>
          </cell>
        </row>
        <row r="48">
          <cell r="B48" t="str">
            <v>Byargeon</v>
          </cell>
          <cell r="C48" t="str">
            <v>713-853-0650</v>
          </cell>
        </row>
        <row r="49">
          <cell r="B49" t="str">
            <v>Ondarza</v>
          </cell>
          <cell r="C49" t="str">
            <v>713-853-6058</v>
          </cell>
        </row>
        <row r="50">
          <cell r="B50" t="str">
            <v>Ajello</v>
          </cell>
          <cell r="C50" t="str">
            <v>713-853-1949</v>
          </cell>
        </row>
        <row r="51">
          <cell r="B51" t="str">
            <v>Yzaguirre</v>
          </cell>
          <cell r="C51" t="str">
            <v>713-853-3518</v>
          </cell>
        </row>
        <row r="52">
          <cell r="B52" t="str">
            <v>Redmond</v>
          </cell>
          <cell r="C52" t="str">
            <v>713-853-1839</v>
          </cell>
        </row>
        <row r="53">
          <cell r="B53" t="str">
            <v>Delaney</v>
          </cell>
          <cell r="C53" t="str">
            <v>602-840-3800</v>
          </cell>
        </row>
        <row r="54">
          <cell r="B54" t="str">
            <v>Bowen</v>
          </cell>
          <cell r="C54" t="str">
            <v>713-853-7433</v>
          </cell>
        </row>
        <row r="55">
          <cell r="B55" t="str">
            <v>Garland</v>
          </cell>
          <cell r="C55" t="str">
            <v>713-853-7301</v>
          </cell>
        </row>
        <row r="56">
          <cell r="B56" t="str">
            <v>Donovan</v>
          </cell>
          <cell r="C56" t="str">
            <v>503-464-3828</v>
          </cell>
        </row>
        <row r="57">
          <cell r="B57" t="str">
            <v>Kerrigan</v>
          </cell>
          <cell r="C57" t="str">
            <v>713-853-9849</v>
          </cell>
        </row>
        <row r="58">
          <cell r="B58" t="str">
            <v>Redmond</v>
          </cell>
          <cell r="C58" t="str">
            <v>713-853-1839</v>
          </cell>
        </row>
        <row r="59">
          <cell r="B59" t="str">
            <v>Beyer</v>
          </cell>
          <cell r="C59" t="str">
            <v>713-853-9825</v>
          </cell>
        </row>
        <row r="60">
          <cell r="B60" t="str">
            <v>Butts</v>
          </cell>
          <cell r="C60" t="str">
            <v>713-853-6594</v>
          </cell>
        </row>
      </sheetData>
      <sheetData sheetId="31">
        <row r="1">
          <cell r="B1" t="str">
            <v>As of:</v>
          </cell>
          <cell r="C1" t="str">
            <v>As of:</v>
          </cell>
          <cell r="I1" t="str">
            <v>Last</v>
          </cell>
        </row>
        <row r="2">
          <cell r="B2">
            <v>36598</v>
          </cell>
          <cell r="C2">
            <v>36595</v>
          </cell>
          <cell r="D2" t="str">
            <v>Daily Change</v>
          </cell>
          <cell r="E2" t="str">
            <v>QTD Change</v>
          </cell>
          <cell r="F2" t="str">
            <v>Daily % Change</v>
          </cell>
          <cell r="G2" t="str">
            <v>QTD %Change</v>
          </cell>
          <cell r="H2" t="str">
            <v>YTD%Change</v>
          </cell>
          <cell r="I2" t="str">
            <v>Quarter End</v>
          </cell>
        </row>
        <row r="3">
          <cell r="A3" t="str">
            <v>S&amp;P Value</v>
          </cell>
          <cell r="B3">
            <v>1383.62</v>
          </cell>
          <cell r="C3">
            <v>1395.07</v>
          </cell>
          <cell r="D3">
            <v>-11.450000000000045</v>
          </cell>
          <cell r="E3">
            <v>-85.630000000000109</v>
          </cell>
          <cell r="F3">
            <v>-8.2074734601131454E-3</v>
          </cell>
          <cell r="G3">
            <v>-5.8281436106857314E-2</v>
          </cell>
          <cell r="H3">
            <v>-5.8281436106857314E-2</v>
          </cell>
          <cell r="I3">
            <v>1469.25</v>
          </cell>
        </row>
        <row r="4">
          <cell r="A4" t="str">
            <v>S&amp;P EPS</v>
          </cell>
          <cell r="B4" t="e">
            <v>#N/A</v>
          </cell>
          <cell r="C4" t="e">
            <v>#N/A</v>
          </cell>
          <cell r="D4">
            <v>0</v>
          </cell>
          <cell r="I4" t="e">
            <v>#N/A</v>
          </cell>
        </row>
        <row r="5">
          <cell r="A5" t="str">
            <v>S&amp;P Multiple</v>
          </cell>
          <cell r="B5" t="e">
            <v>#N/A</v>
          </cell>
          <cell r="C5" t="e">
            <v>#N/A</v>
          </cell>
          <cell r="D5">
            <v>0</v>
          </cell>
          <cell r="I5" t="e">
            <v>#N/A</v>
          </cell>
        </row>
        <row r="6">
          <cell r="A6" t="str">
            <v>Russell 2000 Index</v>
          </cell>
          <cell r="B6">
            <v>462.2</v>
          </cell>
          <cell r="C6">
            <v>462.2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462.2</v>
          </cell>
        </row>
        <row r="7">
          <cell r="A7" t="str">
            <v>Mariner Index</v>
          </cell>
          <cell r="B7" t="e">
            <v>#N/A</v>
          </cell>
          <cell r="C7" t="e">
            <v>#N/A</v>
          </cell>
          <cell r="D7" t="e">
            <v>#N/A</v>
          </cell>
          <cell r="E7" t="e">
            <v>#N/A</v>
          </cell>
          <cell r="F7" t="e">
            <v>#N/A</v>
          </cell>
          <cell r="G7" t="e">
            <v>#N/A</v>
          </cell>
          <cell r="H7" t="e">
            <v>#N/A</v>
          </cell>
          <cell r="I7" t="e">
            <v>#N/A</v>
          </cell>
        </row>
        <row r="8">
          <cell r="A8" t="str">
            <v>CGAS Index</v>
          </cell>
          <cell r="B8" t="e">
            <v>#N/A</v>
          </cell>
          <cell r="C8" t="e">
            <v>#N/A</v>
          </cell>
          <cell r="D8" t="e">
            <v>#N/A</v>
          </cell>
          <cell r="E8" t="e">
            <v>#N/A</v>
          </cell>
          <cell r="F8" t="e">
            <v>#N/A</v>
          </cell>
          <cell r="G8" t="e">
            <v>#N/A</v>
          </cell>
          <cell r="H8" t="e">
            <v>#N/A</v>
          </cell>
          <cell r="I8" t="e">
            <v>#N/A</v>
          </cell>
        </row>
        <row r="9">
          <cell r="A9" t="str">
            <v>Paper Index</v>
          </cell>
          <cell r="B9">
            <v>100</v>
          </cell>
          <cell r="C9">
            <v>100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100</v>
          </cell>
        </row>
        <row r="10">
          <cell r="A10" t="str">
            <v>Enron E&amp;P Index</v>
          </cell>
          <cell r="B10" t="e">
            <v>#N/A</v>
          </cell>
          <cell r="C10" t="e">
            <v>#N/A</v>
          </cell>
          <cell r="D10" t="e">
            <v>#N/A</v>
          </cell>
          <cell r="E10" t="e">
            <v>#N/A</v>
          </cell>
          <cell r="F10" t="e">
            <v>#N/A</v>
          </cell>
          <cell r="G10" t="e">
            <v>#N/A</v>
          </cell>
          <cell r="H10" t="e">
            <v>#N/A</v>
          </cell>
          <cell r="I10" t="e">
            <v>#N/A</v>
          </cell>
        </row>
        <row r="11">
          <cell r="A11" t="str">
            <v>E&amp;P Index</v>
          </cell>
          <cell r="B11" t="e">
            <v>#N/A</v>
          </cell>
          <cell r="C11" t="e">
            <v>#N/A</v>
          </cell>
          <cell r="D11" t="e">
            <v>#N/A</v>
          </cell>
          <cell r="E11" t="e">
            <v>#N/A</v>
          </cell>
          <cell r="F11" t="e">
            <v>#N/A</v>
          </cell>
          <cell r="G11" t="e">
            <v>#N/A</v>
          </cell>
          <cell r="H11" t="e">
            <v>#N/A</v>
          </cell>
          <cell r="I11">
            <v>122.70394540061444</v>
          </cell>
        </row>
        <row r="12">
          <cell r="A12" t="str">
            <v>S&amp;P 500 Futures</v>
          </cell>
          <cell r="B12">
            <v>1405.5</v>
          </cell>
          <cell r="C12">
            <v>1405.5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1405.5</v>
          </cell>
        </row>
        <row r="13">
          <cell r="A13" t="str">
            <v>Energy Index</v>
          </cell>
          <cell r="B13" t="e">
            <v>#N/A</v>
          </cell>
          <cell r="C13" t="e">
            <v>#N/A</v>
          </cell>
          <cell r="D13" t="e">
            <v>#N/A</v>
          </cell>
          <cell r="E13" t="e">
            <v>#N/A</v>
          </cell>
          <cell r="F13" t="e">
            <v>#N/A</v>
          </cell>
          <cell r="G13" t="e">
            <v>#N/A</v>
          </cell>
          <cell r="H13" t="e">
            <v>#N/A</v>
          </cell>
          <cell r="I13">
            <v>122.70394540061444</v>
          </cell>
        </row>
        <row r="14">
          <cell r="A14" t="str">
            <v>C-LEX Index</v>
          </cell>
          <cell r="B14">
            <v>130.03741293111312</v>
          </cell>
          <cell r="C14">
            <v>130.03741293111312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130.03741293111312</v>
          </cell>
        </row>
        <row r="15">
          <cell r="A15" t="str">
            <v>Byers Index</v>
          </cell>
          <cell r="B15" t="e">
            <v>#N/A</v>
          </cell>
          <cell r="C15" t="e">
            <v>#N/A</v>
          </cell>
          <cell r="D15" t="e">
            <v>#N/A</v>
          </cell>
          <cell r="E15" t="e">
            <v>#N/A</v>
          </cell>
          <cell r="F15" t="e">
            <v>#N/A</v>
          </cell>
          <cell r="G15" t="e">
            <v>#N/A</v>
          </cell>
          <cell r="H15" t="e">
            <v>#N/A</v>
          </cell>
          <cell r="I15" t="e">
            <v>#N/A</v>
          </cell>
        </row>
        <row r="16">
          <cell r="A16" t="str">
            <v>Quanta Index</v>
          </cell>
          <cell r="B16" t="e">
            <v>#N/A</v>
          </cell>
          <cell r="C16" t="e">
            <v>#N/A</v>
          </cell>
          <cell r="D16" t="e">
            <v>#N/A</v>
          </cell>
          <cell r="E16" t="e">
            <v>#N/A</v>
          </cell>
          <cell r="F16" t="e">
            <v>#N/A</v>
          </cell>
          <cell r="G16" t="e">
            <v>#N/A</v>
          </cell>
          <cell r="H16" t="e">
            <v>#N/A</v>
          </cell>
          <cell r="I16" t="e">
            <v>#N/A</v>
          </cell>
        </row>
        <row r="17">
          <cell r="A17" t="str">
            <v>Qualitech Index</v>
          </cell>
          <cell r="B17">
            <v>96.54928577006892</v>
          </cell>
          <cell r="C17">
            <v>96.54928577006892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96.54928577006892</v>
          </cell>
        </row>
        <row r="18">
          <cell r="A18" t="str">
            <v>Heartland Index</v>
          </cell>
          <cell r="B18">
            <v>96.54928577006892</v>
          </cell>
          <cell r="C18">
            <v>96.54928577006892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96.54928577006892</v>
          </cell>
        </row>
        <row r="19">
          <cell r="A19" t="str">
            <v>Oilfield Services</v>
          </cell>
          <cell r="B19">
            <v>110.28272972804143</v>
          </cell>
          <cell r="C19">
            <v>110.33355235421223</v>
          </cell>
          <cell r="D19">
            <v>-5.0822626170798912E-2</v>
          </cell>
          <cell r="E19">
            <v>19.742345892296939</v>
          </cell>
          <cell r="F19">
            <v>-4.606271173762189E-4</v>
          </cell>
          <cell r="G19">
            <v>0.21805016784679065</v>
          </cell>
          <cell r="H19">
            <v>0.21805016784679065</v>
          </cell>
          <cell r="I19">
            <v>90.540383835744493</v>
          </cell>
        </row>
        <row r="20">
          <cell r="A20" t="str">
            <v>Heavy Construction</v>
          </cell>
          <cell r="B20">
            <v>118.96</v>
          </cell>
          <cell r="C20">
            <v>118.96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118.96</v>
          </cell>
        </row>
        <row r="21">
          <cell r="A21" t="str">
            <v>Cyclical Index</v>
          </cell>
          <cell r="B21">
            <v>123.78345446841365</v>
          </cell>
          <cell r="C21">
            <v>123.78345446841365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123.78345446841365</v>
          </cell>
        </row>
        <row r="22">
          <cell r="A22" t="str">
            <v>Utility Services Index</v>
          </cell>
          <cell r="B22">
            <v>124.81884417455484</v>
          </cell>
          <cell r="C22">
            <v>124.81884417455484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124.81884417455484</v>
          </cell>
        </row>
        <row r="23">
          <cell r="A23" t="str">
            <v>Service Consolidators Index</v>
          </cell>
          <cell r="B23">
            <v>89.782660383026126</v>
          </cell>
          <cell r="C23">
            <v>89.782660383026126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89.782660383026126</v>
          </cell>
        </row>
        <row r="24">
          <cell r="A24" t="str">
            <v>OSX Index</v>
          </cell>
          <cell r="B24">
            <v>104.19</v>
          </cell>
          <cell r="C24">
            <v>105.28</v>
          </cell>
          <cell r="D24">
            <v>-1.0900000000000034</v>
          </cell>
          <cell r="E24">
            <v>18.230000000000004</v>
          </cell>
          <cell r="F24">
            <v>-1.0353343465045624E-2</v>
          </cell>
          <cell r="G24">
            <v>0.21207538389948818</v>
          </cell>
          <cell r="H24">
            <v>0.21207538389948818</v>
          </cell>
          <cell r="I24">
            <v>85.96</v>
          </cell>
        </row>
        <row r="25">
          <cell r="A25" t="str">
            <v>Toronto Oil &amp; Gas Index</v>
          </cell>
          <cell r="B25">
            <v>5845.63</v>
          </cell>
          <cell r="C25">
            <v>5783.36</v>
          </cell>
          <cell r="D25">
            <v>62.270000000000437</v>
          </cell>
          <cell r="E25">
            <v>-16.099999999999454</v>
          </cell>
          <cell r="F25">
            <v>1.0767097327505195E-2</v>
          </cell>
          <cell r="G25">
            <v>-2.7466294080415602E-3</v>
          </cell>
          <cell r="H25">
            <v>-2.7466294080415602E-3</v>
          </cell>
          <cell r="I25">
            <v>5861.73</v>
          </cell>
        </row>
        <row r="26">
          <cell r="A26" t="str">
            <v>Canadian E&amp;P Index</v>
          </cell>
          <cell r="B26" t="e">
            <v>#NUM!</v>
          </cell>
          <cell r="C26" t="e">
            <v>#NUM!</v>
          </cell>
          <cell r="D26" t="e">
            <v>#NUM!</v>
          </cell>
          <cell r="E26" t="e">
            <v>#NUM!</v>
          </cell>
          <cell r="F26">
            <v>110.77736191253229</v>
          </cell>
          <cell r="G26" t="e">
            <v>#NUM!</v>
          </cell>
          <cell r="I26" t="e">
            <v>#NUM!</v>
          </cell>
        </row>
      </sheetData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Settings"/>
      <sheetName val="Asset Class (Canada)"/>
      <sheetName val="Asset Class (Coal)"/>
      <sheetName val="Asset Class (DnPortPrCoal)"/>
      <sheetName val="Asset Class (Paper)"/>
      <sheetName val="Asset Class (PrinInvest)"/>
      <sheetName val="Asset Class (Generation)"/>
      <sheetName val="Asset Class (W Origin)"/>
      <sheetName val="Asset Class (ENet)"/>
      <sheetName val="Asset Class (Intl)"/>
      <sheetName val="Asset Class (EBS)"/>
      <sheetName val="Executive Summary"/>
      <sheetName val="Large Positions"/>
      <sheetName val="ES By Group"/>
      <sheetName val="LP By Group"/>
      <sheetName val="Structured Credit"/>
      <sheetName val="Index Analysis"/>
      <sheetName val="Stock Performance"/>
      <sheetName val="5 Day Rolling - By Asset"/>
      <sheetName val="5 Day Rolling - By Group"/>
      <sheetName val="Reconciliation"/>
      <sheetName val="Sector Performance"/>
      <sheetName val="Pricing Sheet"/>
      <sheetName val="Instruments"/>
      <sheetName val="Enron Company Codes"/>
      <sheetName val="TabCriteria"/>
      <sheetName val="ALL by Asset Class-Sector"/>
      <sheetName val="NA by Book-Asset Class"/>
      <sheetName val="Equity Position"/>
      <sheetName val="Commodity Hedges"/>
      <sheetName val="Commercial Groups"/>
      <sheetName val="Index Summary"/>
      <sheetName val="Kafus Model"/>
      <sheetName val="Tribasa"/>
      <sheetName val="Mariner Ent"/>
      <sheetName val="CheckTab"/>
      <sheetName val="Live Canadian Hedge Estimate"/>
      <sheetName val="Live Canadian Paper Hedge"/>
      <sheetName val="Asset Class (DnCTGPrCoal)"/>
      <sheetName val="Asset Class (DnPortPr)"/>
      <sheetName val="Asset Class (EGM)"/>
      <sheetName val="Raptor Repor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5">
          <cell r="A5" t="str">
            <v>Pricing Type Options</v>
          </cell>
        </row>
      </sheetData>
      <sheetData sheetId="23"/>
      <sheetData sheetId="24"/>
      <sheetData sheetId="25">
        <row r="4">
          <cell r="C4" t="str">
            <v>Asset Class</v>
          </cell>
          <cell r="R4" t="str">
            <v>Asset Class</v>
          </cell>
          <cell r="S4" t="str">
            <v>Asset Class</v>
          </cell>
        </row>
        <row r="5">
          <cell r="R5" t="str">
            <v>Enron Global Markets Total</v>
          </cell>
          <cell r="S5" t="str">
            <v>Enron Raptor I - US Public Total</v>
          </cell>
        </row>
        <row r="6">
          <cell r="R6" t="str">
            <v>XXXXXXXX</v>
          </cell>
          <cell r="S6" t="str">
            <v>Enron Raptor I - US Private Total</v>
          </cell>
        </row>
        <row r="7">
          <cell r="R7" t="str">
            <v>XXXXXXXX</v>
          </cell>
          <cell r="S7" t="str">
            <v>Enron Raptor I - Convertible - Private Total</v>
          </cell>
        </row>
        <row r="8">
          <cell r="R8" t="str">
            <v>XXXXXXXX</v>
          </cell>
          <cell r="S8" t="str">
            <v>Enron Raptor I - Warrants - Private Total</v>
          </cell>
        </row>
        <row r="9">
          <cell r="R9" t="str">
            <v>XXXXXXXX</v>
          </cell>
          <cell r="S9" t="str">
            <v>Enron Raptor I - Warrants - Public Total</v>
          </cell>
        </row>
        <row r="10">
          <cell r="R10" t="str">
            <v>XXXXXXXX</v>
          </cell>
          <cell r="S10" t="str">
            <v>Enron Raptor I - Canadian - Private Total</v>
          </cell>
        </row>
        <row r="11">
          <cell r="R11" t="str">
            <v>XXXXXXXX</v>
          </cell>
          <cell r="S11" t="str">
            <v>Enron Raptor I - Priv. Equity Partnerships Total</v>
          </cell>
        </row>
        <row r="12">
          <cell r="R12" t="str">
            <v>XXXXXXXX</v>
          </cell>
          <cell r="S12" t="str">
            <v>Enron Raptor I - US Structured Credit-Book Total</v>
          </cell>
        </row>
        <row r="13">
          <cell r="R13" t="str">
            <v>XXXXXXXX</v>
          </cell>
          <cell r="S13" t="str">
            <v>Enron Raptor I - US Structured Credit-MTM Total</v>
          </cell>
        </row>
        <row r="14">
          <cell r="R14" t="str">
            <v>XXXXXXXX</v>
          </cell>
          <cell r="S14" t="str">
            <v>Enron Raptor I - US Structured Credit-Book RA Total</v>
          </cell>
        </row>
        <row r="15">
          <cell r="R15" t="str">
            <v>XXXXXXXX</v>
          </cell>
          <cell r="S15" t="str">
            <v>Enron Raptor I - EGF SLP - US Structured Credit Total</v>
          </cell>
        </row>
        <row r="16">
          <cell r="R16" t="str">
            <v>XXXXXXXX</v>
          </cell>
          <cell r="S16" t="str">
            <v>Enron Raptor I - EGF SLP - Priv. Equity Partnerships Total</v>
          </cell>
        </row>
        <row r="17">
          <cell r="R17" t="str">
            <v>XXXXXXXX</v>
          </cell>
          <cell r="S17" t="str">
            <v>Enron Raptor I - EGF SLP - Canadian Public Total</v>
          </cell>
        </row>
        <row r="18">
          <cell r="R18" t="str">
            <v>XXXXXXXX</v>
          </cell>
          <cell r="S18" t="str">
            <v>Enron Raptor I - EGF SLP - US Public Total</v>
          </cell>
        </row>
        <row r="19">
          <cell r="S19" t="str">
            <v>Enron Raptor I - EGF SLP - Warrants Public Total</v>
          </cell>
        </row>
        <row r="20">
          <cell r="S20" t="str">
            <v>Enron Raptor I - Canadian - Public Total</v>
          </cell>
        </row>
        <row r="21">
          <cell r="S21" t="str">
            <v>XXXXXXXX</v>
          </cell>
        </row>
        <row r="22">
          <cell r="S22" t="str">
            <v>XXXXXXXX</v>
          </cell>
        </row>
      </sheetData>
      <sheetData sheetId="26">
        <row r="471">
          <cell r="A471" t="str">
            <v>Summary:</v>
          </cell>
        </row>
      </sheetData>
      <sheetData sheetId="27"/>
      <sheetData sheetId="28">
        <row r="1">
          <cell r="A1" t="str">
            <v xml:space="preserve"> </v>
          </cell>
        </row>
        <row r="14">
          <cell r="C14" t="str">
            <v>Asset Class</v>
          </cell>
        </row>
        <row r="15">
          <cell r="C15" t="str">
            <v>Enron Raptor I *</v>
          </cell>
        </row>
      </sheetData>
      <sheetData sheetId="29"/>
      <sheetData sheetId="30">
        <row r="2">
          <cell r="B2" t="str">
            <v>Deal Maker</v>
          </cell>
        </row>
      </sheetData>
      <sheetData sheetId="31">
        <row r="1">
          <cell r="B1" t="str">
            <v>As of:</v>
          </cell>
        </row>
      </sheetData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Settings"/>
      <sheetName val="Asset Class (Canada)"/>
      <sheetName val="Asset Class (Coal)"/>
      <sheetName val="Asset Class (DnCTGPrCoal)"/>
      <sheetName val="Asset Class (Paper)"/>
      <sheetName val="Asset Class (PrinInvest)"/>
      <sheetName val="Asset Class (Generation)"/>
      <sheetName val="Asset Class (W Origin)"/>
      <sheetName val="Asset Class (Intl)"/>
      <sheetName val="Asset Class (EBS)"/>
      <sheetName val="Asset Class (ENet)"/>
      <sheetName val="Executive Summary"/>
      <sheetName val="Large Positions"/>
      <sheetName val="ES By Group"/>
      <sheetName val="LP By Group"/>
      <sheetName val="Structured Credit"/>
      <sheetName val="Index Analysis"/>
      <sheetName val="Stock Performance"/>
      <sheetName val="5 Day Rolling - By Asset"/>
      <sheetName val="5 Day Rolling - By Group"/>
      <sheetName val="Reconciliation"/>
      <sheetName val="Sector Performance"/>
      <sheetName val="Pricing Sheet"/>
      <sheetName val="Instruments"/>
      <sheetName val="Enron Company Codes"/>
      <sheetName val="TabCriteria"/>
      <sheetName val="ALL by Asset Class-Sector"/>
      <sheetName val="NA by Book-Asset Class"/>
      <sheetName val="Equity Position"/>
      <sheetName val="Commodity Hedges"/>
      <sheetName val="Commercial Groups"/>
      <sheetName val="Index Summary"/>
      <sheetName val="Kafus Model"/>
      <sheetName val="Tribasa"/>
      <sheetName val="Mariner Ent"/>
      <sheetName val="CheckTab"/>
      <sheetName val="Live Canadian Hedge Estimate"/>
      <sheetName val="Live Canadian Paper Hedg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>
        <row r="4">
          <cell r="C4" t="str">
            <v>Asset Class</v>
          </cell>
          <cell r="D4" t="str">
            <v>Asset Class</v>
          </cell>
          <cell r="E4" t="str">
            <v>Asset Class</v>
          </cell>
          <cell r="F4" t="str">
            <v>Asset Class</v>
          </cell>
          <cell r="G4" t="str">
            <v>Asset Class</v>
          </cell>
          <cell r="H4" t="str">
            <v>Asset Class</v>
          </cell>
          <cell r="I4" t="str">
            <v>Asset Class</v>
          </cell>
          <cell r="J4" t="str">
            <v>Asset Class</v>
          </cell>
          <cell r="K4" t="str">
            <v>Asset Class</v>
          </cell>
          <cell r="L4" t="str">
            <v>Asset Class</v>
          </cell>
          <cell r="M4" t="str">
            <v>Asset Class</v>
          </cell>
          <cell r="N4" t="str">
            <v>Asset Class</v>
          </cell>
          <cell r="O4" t="str">
            <v>Asset Class</v>
          </cell>
          <cell r="P4" t="str">
            <v>Asset Class</v>
          </cell>
          <cell r="Q4" t="str">
            <v>Asset Class</v>
          </cell>
          <cell r="R4" t="str">
            <v>Asset Class</v>
          </cell>
        </row>
        <row r="5">
          <cell r="C5" t="str">
            <v>Enron-NA Total</v>
          </cell>
          <cell r="D5" t="str">
            <v>Port. Insur. (MV of Opt Prem) Total</v>
          </cell>
          <cell r="E5" t="str">
            <v>Funding Cost Total</v>
          </cell>
          <cell r="F5" t="str">
            <v>Accrual Income Total</v>
          </cell>
          <cell r="G5" t="str">
            <v>ECM SLP - US Structured Credit Total</v>
          </cell>
          <cell r="H5" t="str">
            <v>ECM NonSLP- Priv. Equity Partnerships Total</v>
          </cell>
          <cell r="I5" t="str">
            <v>Enron Corp. Total</v>
          </cell>
          <cell r="J5" t="str">
            <v>Enron-CALME Total</v>
          </cell>
          <cell r="K5" t="str">
            <v>Enron-Asia Pacific Total</v>
          </cell>
          <cell r="L5" t="str">
            <v>Enron-India Total</v>
          </cell>
          <cell r="M5" t="str">
            <v>Enron South America Total</v>
          </cell>
          <cell r="N5" t="str">
            <v>Enron-NA Intl Total</v>
          </cell>
          <cell r="O5" t="str">
            <v>Enron Europe Total</v>
          </cell>
          <cell r="P5" t="str">
            <v>Enron Broadband Svcs. Total</v>
          </cell>
          <cell r="Q5" t="str">
            <v>Enron Networks Total</v>
          </cell>
          <cell r="R5" t="str">
            <v>Grand Total</v>
          </cell>
        </row>
        <row r="6">
          <cell r="C6" t="str">
            <v>XXXXXXXX</v>
          </cell>
          <cell r="D6" t="str">
            <v>XXXXXXXX</v>
          </cell>
          <cell r="E6" t="str">
            <v>XXXXXXXX</v>
          </cell>
          <cell r="F6" t="str">
            <v>XXXXXXXX</v>
          </cell>
          <cell r="G6" t="str">
            <v>ECM SLP - US Private Total</v>
          </cell>
          <cell r="H6" t="str">
            <v>XXXXXXXX</v>
          </cell>
          <cell r="I6" t="str">
            <v>XXXXXXXX</v>
          </cell>
          <cell r="J6" t="str">
            <v>XXXXXXXX</v>
          </cell>
          <cell r="K6" t="str">
            <v>XXXXXXXX</v>
          </cell>
          <cell r="L6" t="str">
            <v>XXXXXXXX</v>
          </cell>
          <cell r="M6" t="str">
            <v>XXXXXXXX</v>
          </cell>
          <cell r="N6" t="str">
            <v>XXXXXXXX</v>
          </cell>
          <cell r="O6" t="str">
            <v>XXXXXXXX</v>
          </cell>
          <cell r="P6" t="str">
            <v>XXXXXXXX</v>
          </cell>
          <cell r="Q6" t="str">
            <v>XXXXXXXX</v>
          </cell>
          <cell r="R6" t="str">
            <v>XXXXXXXX</v>
          </cell>
        </row>
        <row r="7">
          <cell r="C7" t="str">
            <v>XXXXXXXX</v>
          </cell>
          <cell r="D7" t="str">
            <v>XXXXXXXX</v>
          </cell>
          <cell r="E7" t="str">
            <v>XXXXXXXX</v>
          </cell>
          <cell r="F7" t="str">
            <v>XXXXXXXX</v>
          </cell>
          <cell r="G7" t="str">
            <v>ECM SLP - US Public Total</v>
          </cell>
          <cell r="H7" t="str">
            <v>XXXXXXXX</v>
          </cell>
          <cell r="I7" t="str">
            <v>XXXXXXXX</v>
          </cell>
          <cell r="J7" t="str">
            <v>XXXXXXXX</v>
          </cell>
          <cell r="K7" t="str">
            <v>XXXXXXXX</v>
          </cell>
          <cell r="L7" t="str">
            <v>XXXXXXXX</v>
          </cell>
          <cell r="M7" t="str">
            <v>XXXXXXXX</v>
          </cell>
          <cell r="N7" t="str">
            <v>XXXXXXXX</v>
          </cell>
          <cell r="O7" t="str">
            <v>XXXXXXXX</v>
          </cell>
          <cell r="P7" t="str">
            <v>XXXXXXXX</v>
          </cell>
          <cell r="Q7" t="str">
            <v>XXXXXXXX</v>
          </cell>
          <cell r="R7" t="str">
            <v>XXXXXXXX</v>
          </cell>
        </row>
        <row r="8">
          <cell r="C8" t="str">
            <v>XXXXXXXX</v>
          </cell>
          <cell r="D8" t="str">
            <v>XXXXXXXX</v>
          </cell>
          <cell r="E8" t="str">
            <v>XXXXXXXX</v>
          </cell>
          <cell r="F8" t="str">
            <v>XXXXXXXX</v>
          </cell>
          <cell r="G8" t="str">
            <v>ECM SLP - Convertible Private Total</v>
          </cell>
          <cell r="H8" t="str">
            <v>XXXXXXXX</v>
          </cell>
          <cell r="I8" t="str">
            <v>XXXXXXXX</v>
          </cell>
          <cell r="J8" t="str">
            <v>XXXXXXXX</v>
          </cell>
          <cell r="K8" t="str">
            <v>XXXXXXXX</v>
          </cell>
          <cell r="L8" t="str">
            <v>XXXXXXXX</v>
          </cell>
          <cell r="M8" t="str">
            <v>XXXXXXXX</v>
          </cell>
          <cell r="N8" t="str">
            <v>XXXXXXXX</v>
          </cell>
          <cell r="O8" t="str">
            <v>XXXXXXXX</v>
          </cell>
          <cell r="P8" t="str">
            <v>XXXXXXXX</v>
          </cell>
          <cell r="Q8" t="str">
            <v>XXXXXXXX</v>
          </cell>
          <cell r="R8" t="str">
            <v>XXXXXXXX</v>
          </cell>
        </row>
        <row r="9">
          <cell r="C9" t="str">
            <v>XXXXXXXX</v>
          </cell>
          <cell r="D9" t="str">
            <v>XXXXXXXX</v>
          </cell>
          <cell r="E9" t="str">
            <v>XXXXXXXX</v>
          </cell>
          <cell r="F9" t="str">
            <v>XXXXXXXX</v>
          </cell>
          <cell r="G9" t="str">
            <v>ECM SLP - Warrants Private Total</v>
          </cell>
          <cell r="H9" t="str">
            <v>XXXXXXXX</v>
          </cell>
          <cell r="I9" t="str">
            <v>XXXXXXXX</v>
          </cell>
          <cell r="J9" t="str">
            <v>XXXXXXXX</v>
          </cell>
          <cell r="K9" t="str">
            <v>XXXXXXXX</v>
          </cell>
          <cell r="L9" t="str">
            <v>XXXXXXXX</v>
          </cell>
          <cell r="M9" t="str">
            <v>XXXXXXXX</v>
          </cell>
          <cell r="N9" t="str">
            <v>XXXXXXXX</v>
          </cell>
          <cell r="O9" t="str">
            <v>XXXXXXXX</v>
          </cell>
          <cell r="P9" t="str">
            <v>XXXXXXXX</v>
          </cell>
          <cell r="Q9" t="str">
            <v>XXXXXXXX</v>
          </cell>
          <cell r="R9" t="str">
            <v>XXXXXXXX</v>
          </cell>
        </row>
        <row r="10">
          <cell r="C10" t="str">
            <v>XXXXXXXX</v>
          </cell>
          <cell r="D10" t="str">
            <v>XXXXXXXX</v>
          </cell>
          <cell r="E10" t="str">
            <v>XXXXXXXX</v>
          </cell>
          <cell r="F10" t="str">
            <v>XXXXXXXX</v>
          </cell>
          <cell r="G10" t="str">
            <v>ECM SLP - Canadian Public Total</v>
          </cell>
          <cell r="H10" t="str">
            <v>XXXXXXXX</v>
          </cell>
          <cell r="I10" t="str">
            <v>XXXXXXXX</v>
          </cell>
          <cell r="J10" t="str">
            <v>XXXXXXXX</v>
          </cell>
          <cell r="K10" t="str">
            <v>XXXXXXXX</v>
          </cell>
          <cell r="L10" t="str">
            <v>XXXXXXXX</v>
          </cell>
          <cell r="M10" t="str">
            <v>XXXXXXXX</v>
          </cell>
          <cell r="N10" t="str">
            <v>XXXXXXXX</v>
          </cell>
          <cell r="O10" t="str">
            <v>XXXXXXXX</v>
          </cell>
          <cell r="P10" t="str">
            <v>XXXXXXXX</v>
          </cell>
          <cell r="Q10" t="str">
            <v>XXXXXXXX</v>
          </cell>
          <cell r="R10" t="str">
            <v>XXXXXXXX</v>
          </cell>
        </row>
        <row r="11">
          <cell r="C11" t="str">
            <v>XXXXXXXX</v>
          </cell>
          <cell r="D11" t="str">
            <v>XXXXXXXX</v>
          </cell>
          <cell r="E11" t="str">
            <v>XXXXXXXX</v>
          </cell>
          <cell r="F11" t="str">
            <v>XXXXXXXX</v>
          </cell>
          <cell r="G11" t="str">
            <v>ECM SLP - Warrants Public Total</v>
          </cell>
          <cell r="H11" t="str">
            <v>XXXXXXXX</v>
          </cell>
          <cell r="I11" t="str">
            <v>XXXXXXXX</v>
          </cell>
          <cell r="J11" t="str">
            <v>XXXXXXXX</v>
          </cell>
          <cell r="K11" t="str">
            <v>XXXXXXXX</v>
          </cell>
          <cell r="L11" t="str">
            <v>XXXXXXXX</v>
          </cell>
          <cell r="M11" t="str">
            <v>XXXXXXXX</v>
          </cell>
          <cell r="N11" t="str">
            <v>XXXXXXXX</v>
          </cell>
          <cell r="O11" t="str">
            <v>XXXXXXXX</v>
          </cell>
          <cell r="P11" t="str">
            <v>XXXXXXXX</v>
          </cell>
          <cell r="Q11" t="str">
            <v>XXXXXXXX</v>
          </cell>
          <cell r="R11" t="str">
            <v>XXXXXXXX</v>
          </cell>
        </row>
        <row r="12">
          <cell r="C12" t="str">
            <v>XXXXXXXX</v>
          </cell>
          <cell r="D12" t="str">
            <v>XXXXXXXX</v>
          </cell>
          <cell r="E12" t="str">
            <v>XXXXXXXX</v>
          </cell>
          <cell r="F12" t="str">
            <v>XXXXXXXX</v>
          </cell>
          <cell r="G12" t="str">
            <v>ECM SLP - Priv. Equity Partnerships Total</v>
          </cell>
          <cell r="H12" t="str">
            <v>XXXXXXXX</v>
          </cell>
          <cell r="I12" t="str">
            <v>XXXXXXXX</v>
          </cell>
          <cell r="J12" t="str">
            <v>XXXXXXXX</v>
          </cell>
          <cell r="K12" t="str">
            <v>XXXXXXXX</v>
          </cell>
          <cell r="L12" t="str">
            <v>XXXXXXXX</v>
          </cell>
          <cell r="M12" t="str">
            <v>XXXXXXXX</v>
          </cell>
          <cell r="N12" t="str">
            <v>XXXXXXXX</v>
          </cell>
          <cell r="O12" t="str">
            <v>XXXXXXXX</v>
          </cell>
          <cell r="P12" t="str">
            <v>XXXXXXXX</v>
          </cell>
          <cell r="Q12" t="str">
            <v>XXXXXXXX</v>
          </cell>
          <cell r="R12" t="str">
            <v>XXXXXXXX</v>
          </cell>
        </row>
        <row r="13">
          <cell r="C13" t="str">
            <v>XXXXXXXX</v>
          </cell>
          <cell r="D13" t="str">
            <v>XXXXXXXX</v>
          </cell>
          <cell r="E13" t="str">
            <v>XXXXXXXX</v>
          </cell>
          <cell r="F13" t="str">
            <v>XXXXXXXX</v>
          </cell>
          <cell r="G13" t="str">
            <v>XXXXXXXX</v>
          </cell>
          <cell r="H13" t="str">
            <v>XXXXXXXX</v>
          </cell>
          <cell r="I13" t="str">
            <v>XXXXXXXX</v>
          </cell>
          <cell r="J13" t="str">
            <v>XXXXXXXX</v>
          </cell>
          <cell r="K13" t="str">
            <v>XXXXXXXX</v>
          </cell>
          <cell r="L13" t="str">
            <v>XXXXXXXX</v>
          </cell>
          <cell r="M13" t="str">
            <v>XXXXXXXX</v>
          </cell>
          <cell r="N13" t="str">
            <v>XXXXXXXX</v>
          </cell>
          <cell r="O13" t="str">
            <v>XXXXXXXX</v>
          </cell>
          <cell r="P13" t="str">
            <v>XXXXXXXX</v>
          </cell>
          <cell r="Q13" t="str">
            <v>XXXXXXXX</v>
          </cell>
          <cell r="R13" t="str">
            <v>XXXXXXXX</v>
          </cell>
        </row>
        <row r="14">
          <cell r="C14" t="str">
            <v>XXXXXXXX</v>
          </cell>
          <cell r="D14" t="str">
            <v>XXXXXXXX</v>
          </cell>
          <cell r="E14" t="str">
            <v>XXXXXXXX</v>
          </cell>
          <cell r="F14" t="str">
            <v>XXXXXXXX</v>
          </cell>
          <cell r="G14" t="str">
            <v>XXXXXXXX</v>
          </cell>
          <cell r="H14" t="str">
            <v>XXXXXXXX</v>
          </cell>
          <cell r="I14" t="str">
            <v>XXXXXXXX</v>
          </cell>
          <cell r="J14" t="str">
            <v>XXXXXXXX</v>
          </cell>
          <cell r="K14" t="str">
            <v>XXXXXXXX</v>
          </cell>
          <cell r="L14" t="str">
            <v>XXXXXXXX</v>
          </cell>
          <cell r="M14" t="str">
            <v>XXXXXXXX</v>
          </cell>
          <cell r="N14" t="str">
            <v>XXXXXXXX</v>
          </cell>
          <cell r="O14" t="str">
            <v>XXXXXXXX</v>
          </cell>
          <cell r="P14" t="str">
            <v>XXXXXXXX</v>
          </cell>
          <cell r="Q14" t="str">
            <v>XXXXXXXX</v>
          </cell>
          <cell r="R14" t="str">
            <v>XXXXXXXX</v>
          </cell>
        </row>
        <row r="15">
          <cell r="C15" t="str">
            <v>XXXXXXXX</v>
          </cell>
          <cell r="D15" t="str">
            <v>XXXXXXXX</v>
          </cell>
          <cell r="E15" t="str">
            <v>XXXXXXXX</v>
          </cell>
          <cell r="F15" t="str">
            <v>XXXXXXXX</v>
          </cell>
          <cell r="G15" t="str">
            <v>XXXXXXXX</v>
          </cell>
          <cell r="H15" t="str">
            <v>XXXXXXXX</v>
          </cell>
          <cell r="I15" t="str">
            <v>XXXXXXXX</v>
          </cell>
          <cell r="J15" t="str">
            <v>XXXXXXXX</v>
          </cell>
          <cell r="K15" t="str">
            <v>XXXXXXXX</v>
          </cell>
          <cell r="L15" t="str">
            <v>XXXXXXXX</v>
          </cell>
          <cell r="M15" t="str">
            <v>XXXXXXXX</v>
          </cell>
          <cell r="N15" t="str">
            <v>XXXXXXXX</v>
          </cell>
          <cell r="O15" t="str">
            <v>XXXXXXXX</v>
          </cell>
          <cell r="P15" t="str">
            <v>XXXXXXXX</v>
          </cell>
          <cell r="Q15" t="str">
            <v>XXXXXXXX</v>
          </cell>
          <cell r="R15" t="str">
            <v>XXXXXXXX</v>
          </cell>
        </row>
        <row r="16">
          <cell r="C16" t="str">
            <v>XXXXXXXX</v>
          </cell>
          <cell r="D16" t="str">
            <v>XXXXXXXX</v>
          </cell>
          <cell r="E16" t="str">
            <v>XXXXXXXX</v>
          </cell>
          <cell r="F16" t="str">
            <v>XXXXXXXX</v>
          </cell>
          <cell r="G16" t="str">
            <v>XXXXXXXX</v>
          </cell>
          <cell r="H16" t="str">
            <v>XXXXXXXX</v>
          </cell>
          <cell r="I16" t="str">
            <v>XXXXXXXX</v>
          </cell>
          <cell r="J16" t="str">
            <v>XXXXXXXX</v>
          </cell>
          <cell r="K16" t="str">
            <v>XXXXXXXX</v>
          </cell>
          <cell r="L16" t="str">
            <v>XXXXXXXX</v>
          </cell>
          <cell r="M16" t="str">
            <v>XXXXXXXX</v>
          </cell>
          <cell r="N16" t="str">
            <v>XXXXXXXX</v>
          </cell>
          <cell r="O16" t="str">
            <v>XXXXXXXX</v>
          </cell>
          <cell r="P16" t="str">
            <v>XXXXXXXX</v>
          </cell>
          <cell r="Q16" t="str">
            <v>XXXXXXXX</v>
          </cell>
          <cell r="R16" t="str">
            <v>XXXXXXXX</v>
          </cell>
        </row>
        <row r="17">
          <cell r="C17" t="str">
            <v>XXXXXXXX</v>
          </cell>
          <cell r="D17" t="str">
            <v>XXXXXXXX</v>
          </cell>
          <cell r="E17" t="str">
            <v>XXXXXXXX</v>
          </cell>
          <cell r="F17" t="str">
            <v>XXXXXXXX</v>
          </cell>
          <cell r="G17" t="str">
            <v>XXXXXXXX</v>
          </cell>
          <cell r="H17" t="str">
            <v>XXXXXXXX</v>
          </cell>
          <cell r="I17" t="str">
            <v>XXXXXXXX</v>
          </cell>
          <cell r="J17" t="str">
            <v>XXXXXXXX</v>
          </cell>
          <cell r="K17" t="str">
            <v>XXXXXXXX</v>
          </cell>
          <cell r="L17" t="str">
            <v>XXXXXXXX</v>
          </cell>
          <cell r="M17" t="str">
            <v>XXXXXXXX</v>
          </cell>
          <cell r="N17" t="str">
            <v>XXXXXXXX</v>
          </cell>
          <cell r="O17" t="str">
            <v>XXXXXXXX</v>
          </cell>
          <cell r="P17" t="str">
            <v>XXXXXXXX</v>
          </cell>
          <cell r="Q17" t="str">
            <v>XXXXXXXX</v>
          </cell>
          <cell r="R17" t="str">
            <v>XXXXXXXX</v>
          </cell>
        </row>
        <row r="18">
          <cell r="C18" t="str">
            <v>XXXXXXXX</v>
          </cell>
          <cell r="D18" t="str">
            <v>XXXXXXXX</v>
          </cell>
          <cell r="E18" t="str">
            <v>XXXXXXXX</v>
          </cell>
          <cell r="F18" t="str">
            <v>XXXXXXXX</v>
          </cell>
          <cell r="G18" t="str">
            <v>XXXXXXXX</v>
          </cell>
          <cell r="H18" t="str">
            <v>XXXXXXXX</v>
          </cell>
          <cell r="I18" t="str">
            <v>XXXXXXXX</v>
          </cell>
          <cell r="J18" t="str">
            <v>XXXXXXXX</v>
          </cell>
          <cell r="K18" t="str">
            <v>XXXXXXXX</v>
          </cell>
          <cell r="L18" t="str">
            <v>XXXXXXXX</v>
          </cell>
          <cell r="M18" t="str">
            <v>XXXXXXXX</v>
          </cell>
          <cell r="N18" t="str">
            <v>XXXXXXXX</v>
          </cell>
          <cell r="O18" t="str">
            <v>XXXXXXXX</v>
          </cell>
          <cell r="P18" t="str">
            <v>XXXXXXXX</v>
          </cell>
          <cell r="Q18" t="str">
            <v>XXXXXXXX</v>
          </cell>
          <cell r="R18" t="str">
            <v>XXXXXXXX</v>
          </cell>
        </row>
      </sheetData>
      <sheetData sheetId="26">
        <row r="462">
          <cell r="A462" t="str">
            <v>Summary:</v>
          </cell>
        </row>
      </sheetData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L32"/>
  <sheetViews>
    <sheetView topLeftCell="A13" zoomScale="75" zoomScaleNormal="100" workbookViewId="0">
      <selection activeCell="J8" sqref="J8"/>
    </sheetView>
  </sheetViews>
  <sheetFormatPr defaultRowHeight="12.75"/>
  <cols>
    <col min="1" max="1" width="9.140625" style="72" collapsed="1"/>
    <col min="2" max="2" width="26.28515625" style="98" customWidth="1" collapsed="1"/>
    <col min="3" max="3" width="12.5703125" style="72" customWidth="1" collapsed="1"/>
    <col min="4" max="4" width="12.140625" style="72" customWidth="1" collapsed="1"/>
    <col min="5" max="5" width="15.85546875" style="72" customWidth="1" collapsed="1"/>
    <col min="6" max="6" width="12.7109375" style="72" customWidth="1" collapsed="1"/>
    <col min="7" max="7" width="11.28515625" style="72" bestFit="1" customWidth="1" collapsed="1"/>
    <col min="8" max="8" width="13.42578125" style="72" customWidth="1" collapsed="1"/>
    <col min="9" max="10" width="14.140625" style="72" customWidth="1" collapsed="1"/>
    <col min="11" max="11" width="14.85546875" style="72" customWidth="1" collapsed="1"/>
    <col min="12" max="12" width="15.42578125" style="72" customWidth="1" collapsed="1"/>
    <col min="13" max="16384" width="9.140625" style="72" collapsed="1"/>
  </cols>
  <sheetData>
    <row r="1" spans="2:12" ht="18">
      <c r="B1" s="198" t="s">
        <v>62</v>
      </c>
      <c r="C1" s="198"/>
      <c r="D1" s="198"/>
      <c r="E1" s="198"/>
      <c r="F1" s="198"/>
      <c r="G1" s="198"/>
      <c r="H1" s="198"/>
      <c r="I1" s="198"/>
      <c r="J1" s="198"/>
      <c r="K1" s="198"/>
    </row>
    <row r="3" spans="2:12">
      <c r="B3" s="73" t="s">
        <v>63</v>
      </c>
      <c r="C3" s="74">
        <v>-7000000</v>
      </c>
    </row>
    <row r="4" spans="2:12">
      <c r="B4" s="73"/>
    </row>
    <row r="5" spans="2:12" ht="13.5" thickBot="1">
      <c r="B5" s="73"/>
      <c r="K5" s="75" t="s">
        <v>64</v>
      </c>
    </row>
    <row r="6" spans="2:12">
      <c r="B6" s="76"/>
      <c r="C6" s="77"/>
      <c r="D6" s="78" t="s">
        <v>65</v>
      </c>
      <c r="E6" s="77"/>
      <c r="F6" s="79" t="s">
        <v>50</v>
      </c>
      <c r="G6" s="78" t="s">
        <v>66</v>
      </c>
      <c r="H6" s="78" t="s">
        <v>67</v>
      </c>
      <c r="I6" s="78" t="s">
        <v>68</v>
      </c>
      <c r="J6" s="78" t="s">
        <v>69</v>
      </c>
      <c r="K6" s="80" t="s">
        <v>50</v>
      </c>
    </row>
    <row r="7" spans="2:12" ht="13.5" thickBot="1">
      <c r="B7" s="81" t="s">
        <v>70</v>
      </c>
      <c r="C7" s="82" t="s">
        <v>71</v>
      </c>
      <c r="D7" s="82" t="s">
        <v>72</v>
      </c>
      <c r="E7" s="82" t="s">
        <v>0</v>
      </c>
      <c r="F7" s="83" t="s">
        <v>73</v>
      </c>
      <c r="G7" s="82" t="s">
        <v>74</v>
      </c>
      <c r="H7" s="82" t="s">
        <v>48</v>
      </c>
      <c r="I7" s="82" t="s">
        <v>67</v>
      </c>
      <c r="J7" s="82" t="s">
        <v>47</v>
      </c>
      <c r="K7" s="84" t="s">
        <v>75</v>
      </c>
    </row>
    <row r="8" spans="2:12" ht="26.25" customHeight="1">
      <c r="B8" s="85" t="s">
        <v>2</v>
      </c>
      <c r="C8" s="86" t="s">
        <v>47</v>
      </c>
      <c r="D8" s="86" t="s">
        <v>76</v>
      </c>
      <c r="E8" s="86" t="s">
        <v>77</v>
      </c>
      <c r="F8" s="87">
        <v>14753533.27</v>
      </c>
      <c r="G8" s="88">
        <v>52692</v>
      </c>
      <c r="H8" s="119">
        <f>G8/$G$13</f>
        <v>0.27026250730896667</v>
      </c>
      <c r="I8" s="120">
        <f>$C$3*H8</f>
        <v>-1891837.5511627668</v>
      </c>
      <c r="J8" s="89">
        <v>-1910120</v>
      </c>
      <c r="K8" s="122">
        <f>I8+F8+J8</f>
        <v>10951575.718837233</v>
      </c>
    </row>
    <row r="9" spans="2:12" ht="25.5">
      <c r="B9" s="90" t="s">
        <v>2</v>
      </c>
      <c r="C9" s="91" t="s">
        <v>78</v>
      </c>
      <c r="D9" s="91" t="s">
        <v>76</v>
      </c>
      <c r="E9" s="91" t="s">
        <v>77</v>
      </c>
      <c r="F9" s="92">
        <f>24311202.93+209534</f>
        <v>24520736.93</v>
      </c>
      <c r="G9" s="93">
        <v>105339</v>
      </c>
      <c r="H9" s="119">
        <f>G9/$G$13</f>
        <v>0.54029420514346094</v>
      </c>
      <c r="I9" s="120">
        <f>$C$3*H9</f>
        <v>-3782059.4360042266</v>
      </c>
      <c r="J9" s="94"/>
      <c r="K9" s="122">
        <f>F9+I9</f>
        <v>20738677.493995775</v>
      </c>
      <c r="L9" s="118"/>
    </row>
    <row r="10" spans="2:12" ht="25.5">
      <c r="B10" s="90" t="s">
        <v>79</v>
      </c>
      <c r="C10" s="91" t="s">
        <v>78</v>
      </c>
      <c r="D10" s="91" t="s">
        <v>76</v>
      </c>
      <c r="E10" s="91" t="s">
        <v>80</v>
      </c>
      <c r="F10" s="92">
        <v>525200</v>
      </c>
      <c r="G10" s="93">
        <v>2591</v>
      </c>
      <c r="H10" s="119">
        <f>G10/$G$13</f>
        <v>1.3289496630181672E-2</v>
      </c>
      <c r="I10" s="120">
        <f>$C$3*H10</f>
        <v>-93026.476411271709</v>
      </c>
      <c r="J10" s="94"/>
      <c r="K10" s="122">
        <f>F10+I10</f>
        <v>432173.52358872828</v>
      </c>
      <c r="L10" s="118"/>
    </row>
    <row r="11" spans="2:12" ht="25.5">
      <c r="B11" s="90" t="s">
        <v>81</v>
      </c>
      <c r="C11" s="91" t="s">
        <v>78</v>
      </c>
      <c r="D11" s="91" t="s">
        <v>76</v>
      </c>
      <c r="E11" s="91" t="s">
        <v>77</v>
      </c>
      <c r="F11" s="92">
        <v>2839716</v>
      </c>
      <c r="G11" s="93">
        <v>14000</v>
      </c>
      <c r="H11" s="119">
        <f>G11/$G$13</f>
        <v>7.1807392058102437E-2</v>
      </c>
      <c r="I11" s="120">
        <f>$C$3*H11</f>
        <v>-502651.74440671707</v>
      </c>
      <c r="J11" s="94"/>
      <c r="K11" s="122">
        <f>F11+I11</f>
        <v>2337064.2555932831</v>
      </c>
      <c r="L11" s="118">
        <f>SUM(K9:K11)</f>
        <v>23507915.273177788</v>
      </c>
    </row>
    <row r="12" spans="2:12" ht="25.5">
      <c r="B12" s="90" t="s">
        <v>3</v>
      </c>
      <c r="C12" s="91" t="s">
        <v>78</v>
      </c>
      <c r="D12" s="91" t="s">
        <v>76</v>
      </c>
      <c r="E12" s="91" t="s">
        <v>77</v>
      </c>
      <c r="F12" s="92">
        <v>4217177</v>
      </c>
      <c r="G12" s="93">
        <v>20344</v>
      </c>
      <c r="H12" s="119">
        <f>G12/$G$13</f>
        <v>0.10434639885928829</v>
      </c>
      <c r="I12" s="120">
        <f>$C$3*H12</f>
        <v>-730424.79201501806</v>
      </c>
      <c r="J12" s="95"/>
      <c r="K12" s="122">
        <f>F12+I12</f>
        <v>3486752.2079849821</v>
      </c>
      <c r="L12" s="118"/>
    </row>
    <row r="13" spans="2:12" ht="23.25" customHeight="1" thickBot="1">
      <c r="B13" s="96" t="s">
        <v>1</v>
      </c>
      <c r="C13" s="97"/>
      <c r="D13" s="97"/>
      <c r="E13" s="97"/>
      <c r="F13" s="121">
        <f t="shared" ref="F13:K13" si="0">SUM(F8:F12)</f>
        <v>46856363.200000003</v>
      </c>
      <c r="G13" s="121">
        <f t="shared" si="0"/>
        <v>194966</v>
      </c>
      <c r="H13" s="121">
        <f t="shared" si="0"/>
        <v>1</v>
      </c>
      <c r="I13" s="121">
        <f t="shared" si="0"/>
        <v>-7000000</v>
      </c>
      <c r="J13" s="121">
        <f t="shared" si="0"/>
        <v>-1910120</v>
      </c>
      <c r="K13" s="121">
        <f t="shared" si="0"/>
        <v>37946243.200000003</v>
      </c>
      <c r="L13" s="118"/>
    </row>
    <row r="15" spans="2:12">
      <c r="F15" s="116">
        <f>F11+F10+F9</f>
        <v>27885652.93</v>
      </c>
      <c r="H15" s="123">
        <f>H11+H10+H9</f>
        <v>0.62539109383174507</v>
      </c>
      <c r="I15" s="123">
        <f>I11+I10+I9</f>
        <v>-4377737.6568222158</v>
      </c>
      <c r="K15" s="116">
        <f>K11+K10+K9</f>
        <v>23507915.273177788</v>
      </c>
      <c r="L15" s="117" t="s">
        <v>51</v>
      </c>
    </row>
    <row r="16" spans="2:12">
      <c r="F16" s="116">
        <f>F12</f>
        <v>4217177</v>
      </c>
      <c r="H16" s="100"/>
      <c r="I16" s="116">
        <f>I12</f>
        <v>-730424.79201501806</v>
      </c>
      <c r="K16" s="116">
        <f>K12</f>
        <v>3486752.2079849821</v>
      </c>
      <c r="L16" s="117" t="s">
        <v>52</v>
      </c>
    </row>
    <row r="17" spans="2:12" ht="13.5" thickBot="1">
      <c r="F17" s="99" t="s">
        <v>64</v>
      </c>
      <c r="H17" s="100" t="s">
        <v>82</v>
      </c>
      <c r="I17" s="116"/>
      <c r="K17" s="116">
        <f>K13-J8</f>
        <v>39856363.200000003</v>
      </c>
      <c r="L17" s="117"/>
    </row>
    <row r="18" spans="2:12">
      <c r="B18" s="76"/>
      <c r="C18" s="77"/>
      <c r="D18" s="78" t="s">
        <v>65</v>
      </c>
      <c r="E18" s="77"/>
      <c r="F18" s="101" t="s">
        <v>50</v>
      </c>
      <c r="G18" s="102" t="s">
        <v>83</v>
      </c>
      <c r="H18" s="103" t="s">
        <v>50</v>
      </c>
    </row>
    <row r="19" spans="2:12" ht="13.5" thickBot="1">
      <c r="B19" s="81" t="s">
        <v>70</v>
      </c>
      <c r="C19" s="82" t="s">
        <v>71</v>
      </c>
      <c r="D19" s="82" t="s">
        <v>72</v>
      </c>
      <c r="E19" s="82" t="s">
        <v>0</v>
      </c>
      <c r="F19" s="82" t="s">
        <v>75</v>
      </c>
      <c r="G19" s="105" t="s">
        <v>84</v>
      </c>
      <c r="H19" s="106" t="s">
        <v>49</v>
      </c>
      <c r="I19" s="104"/>
      <c r="J19" s="104"/>
      <c r="K19" s="104"/>
    </row>
    <row r="20" spans="2:12" ht="26.25" customHeight="1">
      <c r="B20" s="85" t="s">
        <v>2</v>
      </c>
      <c r="C20" s="86" t="s">
        <v>47</v>
      </c>
      <c r="D20" s="86" t="s">
        <v>76</v>
      </c>
      <c r="E20" s="86" t="s">
        <v>77</v>
      </c>
      <c r="F20" s="125">
        <f>K8</f>
        <v>10951575.718837233</v>
      </c>
      <c r="G20" s="126">
        <f>-I8-J8</f>
        <v>3801957.5511627668</v>
      </c>
      <c r="H20" s="131">
        <f>F20+G20</f>
        <v>14753533.27</v>
      </c>
      <c r="I20" s="94"/>
      <c r="J20" s="94"/>
      <c r="K20" s="107"/>
    </row>
    <row r="21" spans="2:12" ht="25.5">
      <c r="B21" s="90" t="s">
        <v>2</v>
      </c>
      <c r="C21" s="91" t="s">
        <v>78</v>
      </c>
      <c r="D21" s="91" t="s">
        <v>76</v>
      </c>
      <c r="E21" s="91" t="s">
        <v>77</v>
      </c>
      <c r="F21" s="125">
        <f>K9</f>
        <v>20738677.493995775</v>
      </c>
      <c r="G21" s="127">
        <v>0</v>
      </c>
      <c r="H21" s="131">
        <f>G21+F21</f>
        <v>20738677.493995775</v>
      </c>
      <c r="I21" s="94"/>
      <c r="J21" s="94"/>
    </row>
    <row r="22" spans="2:12" ht="25.5">
      <c r="B22" s="90" t="s">
        <v>79</v>
      </c>
      <c r="C22" s="91" t="s">
        <v>78</v>
      </c>
      <c r="D22" s="91" t="s">
        <v>76</v>
      </c>
      <c r="E22" s="91" t="s">
        <v>80</v>
      </c>
      <c r="F22" s="125">
        <f>K10</f>
        <v>432173.52358872828</v>
      </c>
      <c r="G22" s="128">
        <v>0</v>
      </c>
      <c r="H22" s="131">
        <f>G22+F22</f>
        <v>432173.52358872828</v>
      </c>
      <c r="I22" s="94"/>
      <c r="J22" s="94"/>
      <c r="K22" s="107"/>
    </row>
    <row r="23" spans="2:12" ht="25.5">
      <c r="B23" s="90" t="s">
        <v>81</v>
      </c>
      <c r="C23" s="91" t="s">
        <v>78</v>
      </c>
      <c r="D23" s="91" t="s">
        <v>76</v>
      </c>
      <c r="E23" s="91" t="s">
        <v>77</v>
      </c>
      <c r="F23" s="125">
        <f>K11</f>
        <v>2337064.2555932831</v>
      </c>
      <c r="G23" s="129">
        <v>0</v>
      </c>
      <c r="H23" s="131">
        <f>G23+F23</f>
        <v>2337064.2555932831</v>
      </c>
      <c r="I23" s="94"/>
      <c r="J23" s="94"/>
      <c r="K23" s="107"/>
    </row>
    <row r="24" spans="2:12" ht="25.5">
      <c r="B24" s="90" t="s">
        <v>3</v>
      </c>
      <c r="C24" s="91" t="s">
        <v>78</v>
      </c>
      <c r="D24" s="91" t="s">
        <v>76</v>
      </c>
      <c r="E24" s="91" t="s">
        <v>77</v>
      </c>
      <c r="F24" s="125">
        <f>K12</f>
        <v>3486752.2079849821</v>
      </c>
      <c r="G24" s="130">
        <v>0</v>
      </c>
      <c r="H24" s="131">
        <f>G24+F24</f>
        <v>3486752.2079849821</v>
      </c>
      <c r="I24" s="94"/>
      <c r="J24" s="94"/>
      <c r="K24" s="107"/>
    </row>
    <row r="25" spans="2:12" ht="23.25" customHeight="1" thickBot="1">
      <c r="B25" s="96" t="s">
        <v>1</v>
      </c>
      <c r="C25" s="97"/>
      <c r="D25" s="97"/>
      <c r="E25" s="97"/>
      <c r="F25" s="124">
        <f>SUM(F20:F24)</f>
        <v>37946243.200000003</v>
      </c>
      <c r="G25" s="124">
        <f>SUM(G20:G24)</f>
        <v>3801957.5511627668</v>
      </c>
      <c r="H25" s="124">
        <f>SUM(H20:H24)</f>
        <v>41748200.751162775</v>
      </c>
      <c r="I25" s="108"/>
      <c r="J25" s="108"/>
      <c r="K25" s="109"/>
    </row>
    <row r="26" spans="2:12">
      <c r="I26" s="110"/>
      <c r="J26" s="110"/>
      <c r="K26" s="110"/>
    </row>
    <row r="27" spans="2:12" ht="13.5" thickBot="1">
      <c r="H27" s="107"/>
    </row>
    <row r="28" spans="2:12" ht="13.5" thickBot="1">
      <c r="B28" s="196" t="s">
        <v>85</v>
      </c>
      <c r="C28" s="197"/>
      <c r="H28" s="74"/>
    </row>
    <row r="29" spans="2:12">
      <c r="B29" s="111"/>
      <c r="C29" s="112"/>
    </row>
    <row r="30" spans="2:12">
      <c r="B30" s="111" t="s">
        <v>4</v>
      </c>
      <c r="C30" s="113">
        <f>I13-I8</f>
        <v>-5108162.4488372337</v>
      </c>
    </row>
    <row r="31" spans="2:12">
      <c r="B31" s="111" t="s">
        <v>47</v>
      </c>
      <c r="C31" s="114">
        <f>I8</f>
        <v>-1891837.5511627668</v>
      </c>
    </row>
    <row r="32" spans="2:12" ht="13.5" thickBot="1">
      <c r="B32" s="96" t="s">
        <v>86</v>
      </c>
      <c r="C32" s="115">
        <f>SUM(C30:C31)</f>
        <v>-7000000</v>
      </c>
    </row>
  </sheetData>
  <mergeCells count="2">
    <mergeCell ref="B28:C28"/>
    <mergeCell ref="B1:K1"/>
  </mergeCells>
  <phoneticPr fontId="21" type="noConversion"/>
  <pageMargins left="0.2" right="0.2" top="1" bottom="1" header="0.5" footer="0.5"/>
  <pageSetup scale="88" orientation="landscape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50"/>
  <sheetViews>
    <sheetView showFormulas="1" topLeftCell="D1" workbookViewId="0">
      <selection activeCell="H7" sqref="H7"/>
    </sheetView>
  </sheetViews>
  <sheetFormatPr defaultRowHeight="11.25"/>
  <cols>
    <col min="1" max="1" width="19.7109375" style="10" customWidth="1" collapsed="1"/>
    <col min="2" max="2" width="17" style="10" customWidth="1" collapsed="1"/>
    <col min="3" max="3" width="16.85546875" style="10" customWidth="1" collapsed="1"/>
    <col min="4" max="4" width="2.7109375" style="10" customWidth="1" collapsed="1"/>
    <col min="5" max="5" width="16" style="10" customWidth="1" collapsed="1"/>
    <col min="6" max="6" width="13.28515625" style="10" customWidth="1" collapsed="1"/>
    <col min="7" max="7" width="2.7109375" style="10" customWidth="1" collapsed="1"/>
    <col min="8" max="8" width="12.5703125" style="10" bestFit="1" customWidth="1" collapsed="1"/>
    <col min="9" max="9" width="9.140625" style="10" collapsed="1"/>
    <col min="10" max="10" width="11.5703125" style="10" bestFit="1" customWidth="1" collapsed="1"/>
    <col min="11" max="16384" width="9.140625" style="10" collapsed="1"/>
  </cols>
  <sheetData>
    <row r="1" spans="1:8" ht="18.75">
      <c r="A1" s="9" t="s">
        <v>15</v>
      </c>
    </row>
    <row r="2" spans="1:8">
      <c r="A2" s="11"/>
    </row>
    <row r="3" spans="1:8">
      <c r="A3" s="12" t="s">
        <v>16</v>
      </c>
    </row>
    <row r="4" spans="1:8">
      <c r="A4" s="11" t="s">
        <v>17</v>
      </c>
      <c r="B4" s="13">
        <f>7500000</f>
        <v>7500000</v>
      </c>
      <c r="H4" s="13">
        <f>7500000</f>
        <v>7500000</v>
      </c>
    </row>
    <row r="5" spans="1:8" ht="12.75">
      <c r="A5" s="11" t="s">
        <v>18</v>
      </c>
      <c r="B5" s="13">
        <v>1339285</v>
      </c>
      <c r="H5" s="133">
        <v>1339285</v>
      </c>
    </row>
    <row r="6" spans="1:8" ht="12.75">
      <c r="A6" s="11" t="s">
        <v>19</v>
      </c>
      <c r="B6" s="13">
        <v>1072043</v>
      </c>
      <c r="C6" s="14"/>
      <c r="D6" s="14"/>
      <c r="H6" s="134">
        <v>1072043</v>
      </c>
    </row>
    <row r="7" spans="1:8" ht="12.75">
      <c r="A7" s="11" t="s">
        <v>20</v>
      </c>
      <c r="B7" s="13">
        <f>2000000*0</f>
        <v>0</v>
      </c>
      <c r="H7" s="135">
        <v>2000000</v>
      </c>
    </row>
    <row r="8" spans="1:8" ht="12.75">
      <c r="A8" s="11" t="s">
        <v>21</v>
      </c>
      <c r="B8" s="15">
        <f>B16</f>
        <v>328841.43524660793</v>
      </c>
      <c r="H8" s="132">
        <f>H16</f>
        <v>328841.43524660793</v>
      </c>
    </row>
    <row r="9" spans="1:8">
      <c r="A9" s="11" t="s">
        <v>22</v>
      </c>
      <c r="B9" s="16">
        <f>SUM(B4:B8)</f>
        <v>10240169.435246607</v>
      </c>
      <c r="H9" s="16">
        <f>SUM(H4:H8)</f>
        <v>12240169.435246607</v>
      </c>
    </row>
    <row r="10" spans="1:8">
      <c r="A10" s="11"/>
      <c r="B10" s="15"/>
      <c r="H10" s="15"/>
    </row>
    <row r="11" spans="1:8">
      <c r="A11" s="12" t="s">
        <v>21</v>
      </c>
    </row>
    <row r="12" spans="1:8">
      <c r="A12" s="11" t="s">
        <v>23</v>
      </c>
      <c r="B12" s="17">
        <v>535714</v>
      </c>
      <c r="H12" s="17">
        <v>535714</v>
      </c>
    </row>
    <row r="13" spans="1:8" ht="12.75">
      <c r="A13" s="11" t="s">
        <v>24</v>
      </c>
      <c r="B13" s="137">
        <v>26.88</v>
      </c>
      <c r="G13" s="18"/>
      <c r="H13" s="139">
        <v>26.88</v>
      </c>
    </row>
    <row r="14" spans="1:8" ht="12.75">
      <c r="A14" s="11" t="s">
        <v>25</v>
      </c>
      <c r="B14" s="136">
        <f>F20</f>
        <v>69.608033028284282</v>
      </c>
      <c r="C14" s="19"/>
      <c r="G14" s="18"/>
      <c r="H14" s="138">
        <f>H20</f>
        <v>69.608033028284282</v>
      </c>
    </row>
    <row r="15" spans="1:8">
      <c r="A15" s="11" t="s">
        <v>26</v>
      </c>
      <c r="B15" s="50">
        <f>B14-B13</f>
        <v>42.728033028284287</v>
      </c>
      <c r="G15" s="18"/>
      <c r="H15" s="50">
        <f>H14-H13</f>
        <v>42.728033028284287</v>
      </c>
    </row>
    <row r="16" spans="1:8">
      <c r="A16" s="11" t="s">
        <v>27</v>
      </c>
      <c r="B16" s="20">
        <f>B12*B15/B14</f>
        <v>328841.43524660793</v>
      </c>
      <c r="E16" s="21"/>
      <c r="G16" s="18"/>
      <c r="H16" s="20">
        <f>H12*H15/H14</f>
        <v>328841.43524660793</v>
      </c>
    </row>
    <row r="17" spans="1:11">
      <c r="A17" s="11"/>
      <c r="G17" s="18"/>
      <c r="J17" s="10" t="s">
        <v>28</v>
      </c>
      <c r="K17" s="10" t="s">
        <v>29</v>
      </c>
    </row>
    <row r="18" spans="1:11">
      <c r="A18" s="11"/>
      <c r="B18" s="22" t="s">
        <v>30</v>
      </c>
      <c r="C18" s="23" t="s">
        <v>31</v>
      </c>
      <c r="D18" s="23"/>
      <c r="E18" s="24" t="s">
        <v>32</v>
      </c>
      <c r="F18" s="24" t="s">
        <v>87</v>
      </c>
      <c r="G18" s="25"/>
      <c r="H18" s="24" t="s">
        <v>33</v>
      </c>
      <c r="K18" s="10" t="s">
        <v>34</v>
      </c>
    </row>
    <row r="19" spans="1:11" ht="12.75">
      <c r="A19" s="11" t="s">
        <v>35</v>
      </c>
      <c r="B19" s="140">
        <f>B5</f>
        <v>1339285</v>
      </c>
      <c r="C19" s="140">
        <f>B5</f>
        <v>1339285</v>
      </c>
      <c r="D19" s="26"/>
      <c r="E19" s="27">
        <f>$B$5+$B$8</f>
        <v>1668126.435246608</v>
      </c>
      <c r="F19" s="144">
        <f>E19</f>
        <v>1668126.435246608</v>
      </c>
      <c r="G19" s="27"/>
      <c r="H19" s="28">
        <f>H5+H8</f>
        <v>1668126.435246608</v>
      </c>
      <c r="J19" s="26">
        <v>1635314</v>
      </c>
      <c r="K19" s="10">
        <v>1628198.5146669524</v>
      </c>
    </row>
    <row r="20" spans="1:11" ht="12.75">
      <c r="A20" s="11" t="s">
        <v>36</v>
      </c>
      <c r="B20" s="141">
        <v>22.40001194667304</v>
      </c>
      <c r="C20" s="141">
        <f>C21/C19</f>
        <v>34.581138443273836</v>
      </c>
      <c r="D20" s="29"/>
      <c r="E20" s="51">
        <f>F20</f>
        <v>69.608033028284282</v>
      </c>
      <c r="F20" s="144">
        <v>69.608033028284282</v>
      </c>
      <c r="G20" s="68"/>
      <c r="H20" s="51">
        <v>69.608033028284282</v>
      </c>
      <c r="J20" s="29">
        <v>59.9</v>
      </c>
      <c r="K20" s="10">
        <v>59.922858796191356</v>
      </c>
    </row>
    <row r="21" spans="1:11" ht="12.75">
      <c r="A21" s="11" t="s">
        <v>37</v>
      </c>
      <c r="B21" s="142">
        <f>B19*B20</f>
        <v>30000000.000000004</v>
      </c>
      <c r="C21" s="142">
        <v>46314000</v>
      </c>
      <c r="D21" s="30"/>
      <c r="E21" s="143">
        <f>E19*E20</f>
        <v>116115000.00000001</v>
      </c>
      <c r="F21" s="143">
        <f>F19*F20</f>
        <v>116115000.00000001</v>
      </c>
      <c r="G21" s="31"/>
      <c r="H21" s="27">
        <f>H19*H20</f>
        <v>116115000.00000001</v>
      </c>
      <c r="J21" s="145">
        <f>J19*J20</f>
        <v>97955308.599999994</v>
      </c>
      <c r="K21" s="145">
        <v>97566309.686556295</v>
      </c>
    </row>
    <row r="22" spans="1:11">
      <c r="A22" s="11"/>
      <c r="B22" s="19"/>
      <c r="C22" s="19"/>
      <c r="D22" s="19"/>
      <c r="E22" s="32"/>
      <c r="F22" s="33"/>
      <c r="G22" s="33"/>
      <c r="H22" s="33"/>
      <c r="J22" s="19"/>
    </row>
    <row r="23" spans="1:11" ht="12.75">
      <c r="A23" s="11" t="s">
        <v>38</v>
      </c>
      <c r="B23" s="146">
        <f>$B$4</f>
        <v>7500000</v>
      </c>
      <c r="C23" s="146">
        <f>$B$4</f>
        <v>7500000</v>
      </c>
      <c r="D23" s="34"/>
      <c r="E23" s="149">
        <f>$B$4</f>
        <v>7500000</v>
      </c>
      <c r="F23" s="149">
        <f>$B$4</f>
        <v>7500000</v>
      </c>
      <c r="G23" s="35"/>
      <c r="H23" s="35">
        <f>$B$4</f>
        <v>7500000</v>
      </c>
      <c r="J23" s="34">
        <f>H23</f>
        <v>7500000</v>
      </c>
      <c r="K23" s="10">
        <v>7500000</v>
      </c>
    </row>
    <row r="24" spans="1:11" ht="12.75">
      <c r="A24" s="11" t="str">
        <f>A19</f>
        <v>Enron Shares Held</v>
      </c>
      <c r="B24" s="147">
        <f>B19</f>
        <v>1339285</v>
      </c>
      <c r="C24" s="147">
        <f>C19</f>
        <v>1339285</v>
      </c>
      <c r="D24" s="34"/>
      <c r="E24" s="150">
        <f>E19</f>
        <v>1668126.435246608</v>
      </c>
      <c r="F24" s="150">
        <f>F19</f>
        <v>1668126.435246608</v>
      </c>
      <c r="G24" s="35"/>
      <c r="H24" s="35">
        <f>H19</f>
        <v>1668126.435246608</v>
      </c>
      <c r="J24" s="155">
        <f>J19</f>
        <v>1635314</v>
      </c>
      <c r="K24" s="155">
        <v>1628198.5146669524</v>
      </c>
    </row>
    <row r="25" spans="1:11" ht="12.75">
      <c r="A25" s="11" t="s">
        <v>19</v>
      </c>
      <c r="B25" s="34">
        <v>0</v>
      </c>
      <c r="C25" s="34">
        <v>0</v>
      </c>
      <c r="D25" s="34"/>
      <c r="E25" s="151">
        <f>$B$6</f>
        <v>1072043</v>
      </c>
      <c r="F25" s="151">
        <f>$B$6</f>
        <v>1072043</v>
      </c>
      <c r="G25" s="35"/>
      <c r="H25" s="153">
        <f>$B$6</f>
        <v>1072043</v>
      </c>
      <c r="J25" s="157">
        <f>H25</f>
        <v>1072043</v>
      </c>
      <c r="K25" s="10">
        <v>1072043</v>
      </c>
    </row>
    <row r="26" spans="1:11" ht="12.75">
      <c r="A26" s="11" t="s">
        <v>20</v>
      </c>
      <c r="B26" s="34">
        <v>0</v>
      </c>
      <c r="C26" s="34">
        <v>0</v>
      </c>
      <c r="D26" s="36"/>
      <c r="E26" s="35">
        <f>$B$7</f>
        <v>0</v>
      </c>
      <c r="F26" s="35">
        <v>0</v>
      </c>
      <c r="G26" s="35"/>
      <c r="H26" s="154">
        <v>0</v>
      </c>
      <c r="J26" s="157">
        <f>H26</f>
        <v>0</v>
      </c>
      <c r="K26" s="10">
        <v>2000000</v>
      </c>
    </row>
    <row r="27" spans="1:11" ht="12.75">
      <c r="A27" s="11" t="s">
        <v>39</v>
      </c>
      <c r="B27" s="148">
        <f>SUM(B23:B26)</f>
        <v>8839285</v>
      </c>
      <c r="C27" s="148">
        <f>SUM(C23:C26)</f>
        <v>8839285</v>
      </c>
      <c r="D27" s="36"/>
      <c r="E27" s="152">
        <f>SUM(E23:E26)</f>
        <v>10240169.435246607</v>
      </c>
      <c r="F27" s="152">
        <f>SUM(F23:F26)</f>
        <v>10240169.435246607</v>
      </c>
      <c r="G27" s="35"/>
      <c r="H27" s="37">
        <f>SUM(H23:H26)</f>
        <v>10240169.435246607</v>
      </c>
      <c r="J27" s="156">
        <f>SUM(J23:J26)</f>
        <v>10207357</v>
      </c>
      <c r="K27" s="156">
        <v>12200241.514666952</v>
      </c>
    </row>
    <row r="28" spans="1:11">
      <c r="A28" s="11"/>
      <c r="B28" s="34"/>
      <c r="C28" s="34"/>
      <c r="D28" s="34"/>
      <c r="E28" s="35"/>
      <c r="F28" s="38"/>
      <c r="G28" s="38"/>
      <c r="H28" s="38"/>
      <c r="J28" s="34"/>
    </row>
    <row r="29" spans="1:11" ht="12.75">
      <c r="A29" s="11" t="s">
        <v>40</v>
      </c>
      <c r="B29" s="158">
        <f>B19/B27</f>
        <v>0.15151508295071378</v>
      </c>
      <c r="C29" s="158">
        <f>C19/C27</f>
        <v>0.15151508295071378</v>
      </c>
      <c r="D29" s="39"/>
      <c r="E29" s="163">
        <f>E19/E27</f>
        <v>0.16290027677715233</v>
      </c>
      <c r="F29" s="163">
        <f>F19/F27</f>
        <v>0.16290027677715233</v>
      </c>
      <c r="G29" s="40"/>
      <c r="H29" s="40">
        <f>H19/H27</f>
        <v>0.16290027677715233</v>
      </c>
      <c r="J29" s="165">
        <f>J19/J27</f>
        <v>0.1602093470425302</v>
      </c>
      <c r="K29" s="165">
        <v>0.13345625270692846</v>
      </c>
    </row>
    <row r="30" spans="1:11">
      <c r="A30" s="11"/>
      <c r="B30" s="39"/>
      <c r="C30" s="39"/>
      <c r="D30" s="39"/>
      <c r="E30" s="40">
        <v>0.13345625270692846</v>
      </c>
      <c r="F30" s="41">
        <v>0.15962352580826267</v>
      </c>
      <c r="G30" s="42"/>
      <c r="H30" s="41"/>
      <c r="J30" s="39"/>
    </row>
    <row r="31" spans="1:11" ht="12.75">
      <c r="A31" s="11" t="s">
        <v>41</v>
      </c>
      <c r="B31" s="159">
        <f>B20*B27</f>
        <v>198000089.6000478</v>
      </c>
      <c r="C31" s="159">
        <f>C20*C27</f>
        <v>305672538.32455379</v>
      </c>
      <c r="D31" s="29"/>
      <c r="E31" s="164">
        <f>E20*E27</f>
        <v>712798052.2638731</v>
      </c>
      <c r="F31" s="164">
        <f>F20*F27</f>
        <v>712798052.2638731</v>
      </c>
      <c r="G31" s="43"/>
      <c r="H31" s="69">
        <f>H20*H27</f>
        <v>712798052.2638731</v>
      </c>
      <c r="J31" s="166">
        <f>J20*J27</f>
        <v>611420684.29999995</v>
      </c>
      <c r="K31" s="166">
        <v>731073349.56281948</v>
      </c>
    </row>
    <row r="32" spans="1:11">
      <c r="A32" s="11"/>
      <c r="B32" s="44"/>
      <c r="C32" s="44"/>
      <c r="D32" s="44"/>
      <c r="E32" s="45"/>
      <c r="F32" s="46"/>
      <c r="G32" s="47"/>
      <c r="H32" s="46"/>
      <c r="J32" s="29">
        <v>728735000</v>
      </c>
    </row>
    <row r="33" spans="1:11" ht="12.75">
      <c r="A33" s="12" t="s">
        <v>42</v>
      </c>
      <c r="B33" s="160">
        <f>$B$12</f>
        <v>535714</v>
      </c>
      <c r="C33" s="160">
        <f>$B$12</f>
        <v>535714</v>
      </c>
      <c r="D33" s="15"/>
      <c r="E33" s="48">
        <v>0</v>
      </c>
      <c r="F33" s="49"/>
      <c r="G33" s="49"/>
      <c r="H33" s="49"/>
      <c r="J33" s="15"/>
    </row>
    <row r="34" spans="1:11" ht="12.75">
      <c r="A34" s="11" t="s">
        <v>43</v>
      </c>
      <c r="B34" s="161">
        <f>$B$13</f>
        <v>26.88</v>
      </c>
      <c r="C34" s="161">
        <f>$B$13</f>
        <v>26.88</v>
      </c>
      <c r="D34" s="50"/>
      <c r="E34" s="51"/>
      <c r="F34" s="52"/>
      <c r="G34" s="53"/>
      <c r="H34" s="52"/>
      <c r="J34" s="50"/>
    </row>
    <row r="35" spans="1:11">
      <c r="A35" s="11" t="s">
        <v>44</v>
      </c>
      <c r="B35" s="50">
        <v>0</v>
      </c>
      <c r="C35" s="50">
        <f>C20-C34</f>
        <v>7.7011384432738375</v>
      </c>
      <c r="D35" s="50"/>
      <c r="E35" s="51"/>
      <c r="F35" s="52"/>
      <c r="G35" s="53"/>
      <c r="H35" s="52"/>
      <c r="J35" s="50"/>
    </row>
    <row r="36" spans="1:11" ht="12.75">
      <c r="A36" s="11" t="s">
        <v>37</v>
      </c>
      <c r="B36" s="162">
        <f>B33*B35</f>
        <v>0</v>
      </c>
      <c r="C36" s="162">
        <f>C33*C35</f>
        <v>4125607.6800000006</v>
      </c>
      <c r="D36" s="44"/>
      <c r="E36" s="54">
        <v>0</v>
      </c>
      <c r="F36" s="55"/>
      <c r="G36" s="56"/>
      <c r="H36" s="55"/>
      <c r="J36" s="44"/>
    </row>
    <row r="37" spans="1:11">
      <c r="B37" s="57"/>
      <c r="C37" s="57"/>
      <c r="D37" s="57"/>
      <c r="E37" s="58"/>
      <c r="F37" s="46"/>
      <c r="G37" s="47"/>
      <c r="H37" s="46"/>
    </row>
    <row r="38" spans="1:11" ht="12.75">
      <c r="A38" s="11" t="s">
        <v>45</v>
      </c>
      <c r="E38" s="167">
        <f>E21-$C$21</f>
        <v>69801000.000000015</v>
      </c>
      <c r="F38" s="167">
        <f>F21-$C$21</f>
        <v>69801000.000000015</v>
      </c>
      <c r="G38" s="60"/>
      <c r="H38" s="59">
        <f>H21-$C$21</f>
        <v>69801000.000000015</v>
      </c>
      <c r="J38" s="168">
        <f>J21-$C$21</f>
        <v>51641308.599999994</v>
      </c>
      <c r="K38" s="169">
        <v>51566309.686556295</v>
      </c>
    </row>
    <row r="39" spans="1:11">
      <c r="A39" s="61"/>
      <c r="B39" s="62"/>
      <c r="C39" s="62"/>
      <c r="D39" s="62"/>
      <c r="E39" s="57"/>
      <c r="G39" s="63"/>
    </row>
    <row r="40" spans="1:11" ht="12.75">
      <c r="A40" s="11" t="s">
        <v>46</v>
      </c>
      <c r="B40" s="170">
        <f>B21-$B$21+B36</f>
        <v>0</v>
      </c>
      <c r="C40" s="170">
        <f>C21-$B$21+C36</f>
        <v>20439607.679999996</v>
      </c>
      <c r="D40" s="64"/>
      <c r="E40" s="65">
        <f>E21-$B$21+E36</f>
        <v>86115000.000000015</v>
      </c>
      <c r="F40" s="65">
        <f>F21-B21</f>
        <v>86115000.000000015</v>
      </c>
      <c r="G40" s="65"/>
      <c r="H40" s="65">
        <f>H21-C21</f>
        <v>69801000.000000015</v>
      </c>
      <c r="J40" s="171">
        <f>J21-$B$21+J36</f>
        <v>67955308.599999994</v>
      </c>
      <c r="K40" s="172">
        <v>51566309.686556295</v>
      </c>
    </row>
    <row r="41" spans="1:11">
      <c r="A41" s="66"/>
      <c r="B41" s="66"/>
      <c r="C41" s="66"/>
      <c r="D41" s="66"/>
      <c r="G41" s="18"/>
    </row>
    <row r="42" spans="1:11">
      <c r="F42" s="65">
        <f>F38</f>
        <v>69801000.000000015</v>
      </c>
      <c r="G42" s="18"/>
    </row>
    <row r="43" spans="1:11">
      <c r="B43" s="34"/>
      <c r="F43" s="65">
        <v>49556395.336143017</v>
      </c>
      <c r="G43" s="18"/>
    </row>
    <row r="44" spans="1:11">
      <c r="A44" s="11"/>
      <c r="F44" s="67">
        <f>F42-F43</f>
        <v>20244604.663856998</v>
      </c>
      <c r="G44" s="18"/>
    </row>
    <row r="45" spans="1:11">
      <c r="G45" s="18"/>
    </row>
    <row r="46" spans="1:11">
      <c r="A46" s="12"/>
      <c r="G46" s="18"/>
    </row>
    <row r="47" spans="1:11">
      <c r="G47" s="18"/>
    </row>
    <row r="49" spans="2:2">
      <c r="B49" s="15"/>
    </row>
    <row r="50" spans="2:2">
      <c r="B50" s="50"/>
    </row>
  </sheetData>
  <phoneticPr fontId="21" type="noConversion"/>
  <pageMargins left="0.75" right="0.75" top="0.59" bottom="0.69" header="0.24" footer="0.27"/>
  <pageSetup orientation="landscape" verticalDpi="300" r:id="rId1"/>
  <headerFooter alignWithMargins="0">
    <oddFooter>&amp;LFile Name:&amp;F&amp;R&amp;D &amp;T</oddFoot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28"/>
  <sheetViews>
    <sheetView tabSelected="1" topLeftCell="A16" workbookViewId="0">
      <selection activeCell="E9" sqref="E9"/>
    </sheetView>
  </sheetViews>
  <sheetFormatPr defaultRowHeight="12.75"/>
  <cols>
    <col min="4" max="5" width="15.7109375" customWidth="1" collapsed="1"/>
    <col min="6" max="6" width="3.42578125" customWidth="1" collapsed="1"/>
    <col min="7" max="11" width="15.7109375" customWidth="1" collapsed="1"/>
    <col min="12" max="12" width="11.7109375" bestFit="1" customWidth="1" collapsed="1"/>
  </cols>
  <sheetData>
    <row r="1" spans="1:11" ht="18.75">
      <c r="A1" s="200" t="s">
        <v>6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</row>
    <row r="2" spans="1:11" ht="18.75">
      <c r="A2" s="200" t="s">
        <v>55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</row>
    <row r="3" spans="1:11" ht="18.75">
      <c r="B3" s="8"/>
      <c r="C3" s="8"/>
      <c r="D3" s="8"/>
      <c r="E3" s="8"/>
      <c r="F3" s="8"/>
      <c r="G3" s="8"/>
      <c r="H3" s="8"/>
      <c r="I3" s="8"/>
      <c r="J3" s="8"/>
      <c r="K3" s="8"/>
    </row>
    <row r="4" spans="1:11">
      <c r="D4" s="4" t="s">
        <v>53</v>
      </c>
      <c r="E4" s="4" t="s">
        <v>54</v>
      </c>
      <c r="G4" s="199" t="s">
        <v>56</v>
      </c>
      <c r="H4" s="199"/>
      <c r="I4" s="199"/>
      <c r="J4" s="199"/>
      <c r="K4" s="199"/>
    </row>
    <row r="5" spans="1:11">
      <c r="A5" s="5"/>
      <c r="D5" s="7" t="s">
        <v>5</v>
      </c>
      <c r="E5" s="6" t="s">
        <v>61</v>
      </c>
      <c r="G5" s="177">
        <f>G17</f>
        <v>705000000.00000036</v>
      </c>
      <c r="H5" s="177">
        <f>H17</f>
        <v>680000000</v>
      </c>
      <c r="I5" s="177">
        <f>I17</f>
        <v>655000000</v>
      </c>
      <c r="J5" s="177">
        <f>J17</f>
        <v>630000000.00000036</v>
      </c>
      <c r="K5" s="177">
        <f>K17</f>
        <v>605000000</v>
      </c>
    </row>
    <row r="6" spans="1:11">
      <c r="A6" t="s">
        <v>7</v>
      </c>
      <c r="C6" s="173">
        <f>D6/$D$9</f>
        <v>0.78900000000000003</v>
      </c>
      <c r="D6">
        <v>267063020</v>
      </c>
      <c r="E6">
        <v>371620977</v>
      </c>
      <c r="F6" s="70"/>
      <c r="G6" s="178">
        <f>$C6*$G$9</f>
        <v>363253473.64500028</v>
      </c>
      <c r="H6" s="179">
        <f>$C6*$H$9</f>
        <v>343528473.64500004</v>
      </c>
      <c r="I6" s="180">
        <f>$C6*$I$9</f>
        <v>323803473.64500004</v>
      </c>
      <c r="J6" s="181">
        <f>$C6*$J$9</f>
        <v>304078473.64500028</v>
      </c>
      <c r="K6" s="182">
        <f>$C6*$K$9</f>
        <v>284353473.64499998</v>
      </c>
    </row>
    <row r="7" spans="1:11">
      <c r="A7" t="s">
        <v>9</v>
      </c>
      <c r="C7" s="173">
        <f>D7/$D$9</f>
        <v>0.158</v>
      </c>
      <c r="D7">
        <f>D6/0.789*(0.035+0.123)</f>
        <v>53480300.58301647</v>
      </c>
      <c r="E7">
        <f>57861039+16558003</f>
        <v>74419042</v>
      </c>
      <c r="F7" s="70"/>
      <c r="G7" s="178">
        <f>$C7*$G$9</f>
        <v>72742774.190000057</v>
      </c>
      <c r="H7" s="179">
        <f>$C7*$H$9</f>
        <v>68792774.189999998</v>
      </c>
      <c r="I7" s="180">
        <f>$C7*$I$9</f>
        <v>64842774.189999998</v>
      </c>
      <c r="J7" s="181">
        <f>$C7*$J$9</f>
        <v>60892774.190000057</v>
      </c>
      <c r="K7" s="182">
        <f>$C7*$K$9</f>
        <v>56942774.18999999</v>
      </c>
    </row>
    <row r="8" spans="1:11">
      <c r="A8" t="s">
        <v>8</v>
      </c>
      <c r="C8" s="173">
        <f>D8/$D$9</f>
        <v>5.2999999999999992E-2</v>
      </c>
      <c r="D8" s="174">
        <f>D6/0.789*0.053</f>
        <v>17939594.499366283</v>
      </c>
      <c r="E8" s="175">
        <v>25082816</v>
      </c>
      <c r="F8" s="70"/>
      <c r="G8" s="178">
        <f>$C8*$G$9</f>
        <v>24401057.165000014</v>
      </c>
      <c r="H8" s="179">
        <f>$C8*$H$9</f>
        <v>23076057.164999995</v>
      </c>
      <c r="I8" s="180">
        <f>$C8*$I$9</f>
        <v>21751057.164999995</v>
      </c>
      <c r="J8" s="181">
        <f>$C8*$J$9</f>
        <v>20426057.165000014</v>
      </c>
      <c r="K8" s="182">
        <f>$C8*$K$9</f>
        <v>19101057.164999995</v>
      </c>
    </row>
    <row r="9" spans="1:11">
      <c r="A9" t="s">
        <v>10</v>
      </c>
      <c r="C9" s="173">
        <f>D9/$D$9</f>
        <v>1</v>
      </c>
      <c r="D9" s="176">
        <f>SUM(D6:D8)</f>
        <v>338482915.08238274</v>
      </c>
      <c r="E9" s="176">
        <f>SUM(E6:E8)</f>
        <v>471122835</v>
      </c>
      <c r="F9" s="70"/>
      <c r="G9" s="178">
        <v>460397305.00000036</v>
      </c>
      <c r="H9" s="179">
        <v>435397305</v>
      </c>
      <c r="I9" s="180">
        <v>410397305</v>
      </c>
      <c r="J9" s="181">
        <v>385397305.00000036</v>
      </c>
      <c r="K9" s="182">
        <v>360397304.99999994</v>
      </c>
    </row>
    <row r="11" spans="1:11">
      <c r="A11" t="s">
        <v>11</v>
      </c>
      <c r="D11">
        <v>49400000</v>
      </c>
      <c r="E11">
        <v>49400000</v>
      </c>
      <c r="G11">
        <v>49400000</v>
      </c>
      <c r="H11">
        <v>49400000</v>
      </c>
      <c r="I11">
        <v>49400000</v>
      </c>
      <c r="J11">
        <v>49400000</v>
      </c>
      <c r="K11">
        <v>49400000</v>
      </c>
    </row>
    <row r="12" spans="1:11">
      <c r="A12" t="s">
        <v>12</v>
      </c>
      <c r="D12">
        <v>100000000</v>
      </c>
      <c r="E12">
        <v>100000000</v>
      </c>
      <c r="G12">
        <v>100000000</v>
      </c>
      <c r="H12">
        <v>100000000</v>
      </c>
      <c r="I12">
        <v>100000000</v>
      </c>
      <c r="J12">
        <v>100000000</v>
      </c>
      <c r="K12">
        <v>100000000</v>
      </c>
    </row>
    <row r="13" spans="1:11">
      <c r="A13" t="s">
        <v>13</v>
      </c>
      <c r="D13">
        <v>115202695</v>
      </c>
      <c r="E13">
        <v>115202695</v>
      </c>
      <c r="G13">
        <v>115202695</v>
      </c>
      <c r="H13">
        <v>115202695</v>
      </c>
      <c r="I13">
        <v>115202695</v>
      </c>
      <c r="J13">
        <v>115202695</v>
      </c>
      <c r="K13">
        <v>115202695</v>
      </c>
    </row>
    <row r="14" spans="1:11">
      <c r="A14" t="s">
        <v>57</v>
      </c>
      <c r="D14">
        <v>-20000000</v>
      </c>
      <c r="E14">
        <v>-20000000</v>
      </c>
      <c r="G14">
        <v>-20000000</v>
      </c>
      <c r="H14">
        <v>-20000000</v>
      </c>
      <c r="I14">
        <v>-20000000</v>
      </c>
      <c r="J14">
        <v>-20000000</v>
      </c>
      <c r="K14">
        <v>-20000000</v>
      </c>
    </row>
    <row r="15" spans="1:11">
      <c r="D15" s="183">
        <f>SUM(D11:D14)</f>
        <v>244602695</v>
      </c>
      <c r="E15" s="183">
        <f>SUM(E11:E14)</f>
        <v>244602695</v>
      </c>
      <c r="G15" s="184">
        <f>SUM(G11:G14)</f>
        <v>244602695</v>
      </c>
      <c r="H15" s="184">
        <f>SUM(H11:H14)</f>
        <v>244602695</v>
      </c>
      <c r="I15" s="184">
        <f>SUM(I11:I14)</f>
        <v>244602695</v>
      </c>
      <c r="J15" s="184">
        <f>SUM(J11:J14)</f>
        <v>244602695</v>
      </c>
      <c r="K15" s="184">
        <f>SUM(K11:K14)</f>
        <v>244602695</v>
      </c>
    </row>
    <row r="17" spans="1:11">
      <c r="A17" s="3" t="s">
        <v>14</v>
      </c>
      <c r="D17" s="185">
        <f>D15+D9</f>
        <v>583085610.08238268</v>
      </c>
      <c r="E17" s="185">
        <f>E15+E9</f>
        <v>715725530</v>
      </c>
      <c r="G17" s="186">
        <f>G15+G9</f>
        <v>705000000.00000036</v>
      </c>
      <c r="H17" s="186">
        <f>H15+H9</f>
        <v>680000000</v>
      </c>
      <c r="I17" s="186">
        <f>I15+I9</f>
        <v>655000000</v>
      </c>
      <c r="J17" s="186">
        <f>J15+J9</f>
        <v>630000000.00000036</v>
      </c>
      <c r="K17" s="186">
        <f>K15+K9</f>
        <v>605000000</v>
      </c>
    </row>
    <row r="19" spans="1:11">
      <c r="A19" t="s">
        <v>58</v>
      </c>
      <c r="C19" t="s">
        <v>7</v>
      </c>
      <c r="E19" s="187">
        <f>E6-$D6</f>
        <v>104557957</v>
      </c>
      <c r="G19" s="188">
        <f t="shared" ref="G19:K21" si="0">G6-$D6</f>
        <v>96190453.645000279</v>
      </c>
      <c r="H19" s="188">
        <f t="shared" si="0"/>
        <v>76465453.645000041</v>
      </c>
      <c r="I19" s="188">
        <f t="shared" si="0"/>
        <v>56740453.645000041</v>
      </c>
      <c r="J19" s="188">
        <f t="shared" si="0"/>
        <v>37015453.645000279</v>
      </c>
      <c r="K19" s="188">
        <f t="shared" si="0"/>
        <v>17290453.644999981</v>
      </c>
    </row>
    <row r="20" spans="1:11">
      <c r="C20" t="s">
        <v>9</v>
      </c>
      <c r="E20" s="187">
        <f>E7-$D7</f>
        <v>20938741.41698353</v>
      </c>
      <c r="G20" s="189">
        <f t="shared" si="0"/>
        <v>19262473.606983587</v>
      </c>
      <c r="H20" s="189">
        <f t="shared" si="0"/>
        <v>15312473.606983528</v>
      </c>
      <c r="I20" s="189">
        <f t="shared" si="0"/>
        <v>11362473.606983528</v>
      </c>
      <c r="J20" s="189">
        <f t="shared" si="0"/>
        <v>7412473.6069835871</v>
      </c>
      <c r="K20" s="189">
        <f t="shared" si="0"/>
        <v>3462473.6069835201</v>
      </c>
    </row>
    <row r="21" spans="1:11">
      <c r="C21" t="s">
        <v>8</v>
      </c>
      <c r="E21" s="187">
        <f>E8-$D8</f>
        <v>7143221.5006337166</v>
      </c>
      <c r="G21" s="190">
        <f t="shared" si="0"/>
        <v>6461462.6656337306</v>
      </c>
      <c r="H21" s="190">
        <f t="shared" si="0"/>
        <v>5136462.665633712</v>
      </c>
      <c r="I21" s="190">
        <f t="shared" si="0"/>
        <v>3811462.665633712</v>
      </c>
      <c r="J21" s="190">
        <f t="shared" si="0"/>
        <v>2486462.6656337306</v>
      </c>
      <c r="K21" s="190">
        <f t="shared" si="0"/>
        <v>1161462.665633712</v>
      </c>
    </row>
    <row r="22" spans="1:11">
      <c r="C22" t="s">
        <v>10</v>
      </c>
      <c r="E22" s="2">
        <f>SUM(E19:E21)</f>
        <v>132639919.91761725</v>
      </c>
      <c r="G22" s="191">
        <f>SUM(G19:G21)</f>
        <v>121914389.91761759</v>
      </c>
      <c r="H22" s="191">
        <f>SUM(H19:H21)</f>
        <v>96914389.917617276</v>
      </c>
      <c r="I22" s="191">
        <f>SUM(I19:I21)</f>
        <v>71914389.917617276</v>
      </c>
      <c r="J22" s="191">
        <f>SUM(J19:J21)</f>
        <v>46914389.917617597</v>
      </c>
      <c r="K22" s="191">
        <f>SUM(K19:K21)</f>
        <v>21914389.917617213</v>
      </c>
    </row>
    <row r="24" spans="1:11">
      <c r="B24" s="71" t="s">
        <v>59</v>
      </c>
      <c r="C24" t="s">
        <v>7</v>
      </c>
      <c r="E24">
        <f>E19*0.6</f>
        <v>62734774.199999996</v>
      </c>
      <c r="G24" s="192">
        <f>G19*0.6</f>
        <v>57714272.187000163</v>
      </c>
      <c r="H24" s="192">
        <f>H19*0.6</f>
        <v>45879272.187000021</v>
      </c>
      <c r="I24" s="192">
        <f>I19*0.6</f>
        <v>34044272.187000021</v>
      </c>
      <c r="J24" s="192">
        <f>J19*0.6</f>
        <v>22209272.187000167</v>
      </c>
      <c r="K24" s="192">
        <f>K19*0.6</f>
        <v>10374272.186999988</v>
      </c>
    </row>
    <row r="25" spans="1:11">
      <c r="C25" t="s">
        <v>8</v>
      </c>
      <c r="E25">
        <f>E21</f>
        <v>7143221.5006337166</v>
      </c>
      <c r="G25" s="193">
        <f>G21</f>
        <v>6461462.6656337306</v>
      </c>
      <c r="H25" s="193">
        <f>H21</f>
        <v>5136462.665633712</v>
      </c>
      <c r="I25" s="193">
        <f>I21</f>
        <v>3811462.665633712</v>
      </c>
      <c r="J25" s="193">
        <f>J21</f>
        <v>2486462.6656337306</v>
      </c>
      <c r="K25" s="193">
        <f>K21</f>
        <v>1161462.665633712</v>
      </c>
    </row>
    <row r="26" spans="1:11">
      <c r="E26" s="2">
        <f>SUM(E24:E25)</f>
        <v>69877995.700633705</v>
      </c>
      <c r="G26" s="194">
        <f>SUM(G24:G25)</f>
        <v>64175734.852633893</v>
      </c>
      <c r="H26" s="194">
        <f>SUM(H24:H25)</f>
        <v>51015734.85263373</v>
      </c>
      <c r="I26" s="194">
        <f>SUM(I24:I25)</f>
        <v>37855734.85263373</v>
      </c>
      <c r="J26" s="194">
        <f>SUM(J24:J25)</f>
        <v>24695734.852633897</v>
      </c>
      <c r="K26" s="194">
        <f>SUM(K24:K25)</f>
        <v>11535734.8526337</v>
      </c>
    </row>
    <row r="27" spans="1:11">
      <c r="E27" s="1"/>
      <c r="G27" s="1"/>
      <c r="H27" s="1"/>
      <c r="I27" s="1"/>
      <c r="J27" s="1"/>
      <c r="K27" s="1"/>
    </row>
    <row r="28" spans="1:11">
      <c r="B28" s="71" t="s">
        <v>60</v>
      </c>
      <c r="C28" t="s">
        <v>7</v>
      </c>
      <c r="E28">
        <f>E19*0.3612</f>
        <v>37766334.068400003</v>
      </c>
      <c r="G28" s="195">
        <f>G19*0.3612</f>
        <v>34743991.856574103</v>
      </c>
      <c r="H28" s="195">
        <f>H19*0.3612</f>
        <v>27619321.856574018</v>
      </c>
      <c r="I28" s="195">
        <f>I19*0.3612</f>
        <v>20494651.856574018</v>
      </c>
      <c r="J28" s="195">
        <f>J19*0.3612</f>
        <v>13369981.856574101</v>
      </c>
      <c r="K28" s="195">
        <f>K19*0.3612</f>
        <v>6245311.8565739933</v>
      </c>
    </row>
  </sheetData>
  <mergeCells count="3">
    <mergeCell ref="G4:K4"/>
    <mergeCell ref="A1:K1"/>
    <mergeCell ref="A2:K2"/>
  </mergeCells>
  <phoneticPr fontId="21" type="noConversion"/>
  <printOptions horizontalCentered="1"/>
  <pageMargins left="0.25" right="0.25" top="0.5" bottom="1" header="0.19" footer="0.5"/>
  <pageSetup scale="97" orientation="landscape" r:id="rId1"/>
  <headerFooter alignWithMargins="0">
    <oddFooter>&amp;LFile Name: &amp;F&amp;R&amp;D &amp;T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2</vt:i4>
      </vt:variant>
    </vt:vector>
  </HeadingPairs>
  <TitlesOfParts>
    <vt:vector size="5" baseType="lpstr">
      <vt:lpstr>Heartland</vt:lpstr>
      <vt:lpstr>Catalytica</vt:lpstr>
      <vt:lpstr>Mariner</vt:lpstr>
      <vt:lpstr>Catalytica!Print_Area</vt:lpstr>
      <vt:lpstr>Mariner!Print_Area</vt:lpstr>
    </vt:vector>
  </TitlesOfParts>
  <Company>ect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dmaxwel</dc:creator>
  <cp:lastModifiedBy>wsdou</cp:lastModifiedBy>
  <cp:lastPrinted>2000-08-30T18:41:26Z</cp:lastPrinted>
  <dcterms:created xsi:type="dcterms:W3CDTF">2000-05-08T15:16:35Z</dcterms:created>
  <dcterms:modified xsi:type="dcterms:W3CDTF">2016-01-06T05:41:05Z</dcterms:modified>
</cp:coreProperties>
</file>