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5415" yWindow="150" windowWidth="8670" windowHeight="7935" tabRatio="602"/>
  </bookViews>
  <sheets>
    <sheet name="3rd Party Deals" sheetId="30" r:id="rId1"/>
  </sheets>
  <calcPr calcId="152511"/>
</workbook>
</file>

<file path=xl/calcChain.xml><?xml version="1.0" encoding="utf-8"?>
<calcChain xmlns="http://schemas.openxmlformats.org/spreadsheetml/2006/main">
  <c r="C6" i="30" l="1"/>
  <c r="C7" i="30" s="1"/>
  <c r="G6" i="30"/>
  <c r="H6" i="30" s="1"/>
  <c r="K6" i="30"/>
  <c r="K7" i="30" s="1"/>
  <c r="K8" i="30" s="1"/>
  <c r="K9" i="30" s="1"/>
  <c r="K10" i="30" s="1"/>
  <c r="K11" i="30" s="1"/>
  <c r="K12" i="30" s="1"/>
  <c r="K13" i="30" s="1"/>
  <c r="K14" i="30" s="1"/>
  <c r="K15" i="30" s="1"/>
  <c r="K16" i="30" s="1"/>
  <c r="K17" i="30" s="1"/>
  <c r="K18" i="30" s="1"/>
  <c r="K19" i="30" s="1"/>
  <c r="K20" i="30" s="1"/>
  <c r="K21" i="30" s="1"/>
  <c r="K22" i="30" s="1"/>
  <c r="K23" i="30" s="1"/>
  <c r="K24" i="30" s="1"/>
  <c r="K25" i="30" s="1"/>
  <c r="K26" i="30" s="1"/>
  <c r="K27" i="30" s="1"/>
  <c r="K28" i="30" s="1"/>
  <c r="K29" i="30" s="1"/>
  <c r="K30" i="30" s="1"/>
  <c r="K31" i="30" s="1"/>
  <c r="K32" i="30" s="1"/>
  <c r="K33" i="30" s="1"/>
  <c r="K34" i="30" s="1"/>
  <c r="K35" i="30" s="1"/>
  <c r="K36" i="30" s="1"/>
  <c r="L6" i="30"/>
  <c r="P6" i="30"/>
  <c r="T6" i="30"/>
  <c r="W6" i="30"/>
  <c r="X6" i="30" s="1"/>
  <c r="A7" i="30"/>
  <c r="A8" i="30" s="1"/>
  <c r="A9" i="30" s="1"/>
  <c r="A10" i="30" s="1"/>
  <c r="A11" i="30" s="1"/>
  <c r="A12" i="30" s="1"/>
  <c r="A13" i="30" s="1"/>
  <c r="A14" i="30" s="1"/>
  <c r="A15" i="30" s="1"/>
  <c r="A16" i="30" s="1"/>
  <c r="A17" i="30" s="1"/>
  <c r="A18" i="30" s="1"/>
  <c r="A19" i="30" s="1"/>
  <c r="A20" i="30" s="1"/>
  <c r="A21" i="30" s="1"/>
  <c r="A22" i="30" s="1"/>
  <c r="A23" i="30" s="1"/>
  <c r="A24" i="30" s="1"/>
  <c r="A25" i="30" s="1"/>
  <c r="A26" i="30" s="1"/>
  <c r="A27" i="30" s="1"/>
  <c r="A28" i="30" s="1"/>
  <c r="A29" i="30" s="1"/>
  <c r="A30" i="30" s="1"/>
  <c r="A31" i="30" s="1"/>
  <c r="A32" i="30" s="1"/>
  <c r="A33" i="30" s="1"/>
  <c r="A34" i="30" s="1"/>
  <c r="A35" i="30" s="1"/>
  <c r="A36" i="30" s="1"/>
  <c r="B7" i="30"/>
  <c r="F7" i="30"/>
  <c r="G7" i="30"/>
  <c r="G8" i="30" s="1"/>
  <c r="G9" i="30" s="1"/>
  <c r="H7" i="30"/>
  <c r="J7" i="30"/>
  <c r="N7" i="30"/>
  <c r="N8" i="30" s="1"/>
  <c r="N9" i="30" s="1"/>
  <c r="N10" i="30" s="1"/>
  <c r="O7" i="30"/>
  <c r="P7" i="30" s="1"/>
  <c r="R7" i="30"/>
  <c r="S7" i="30"/>
  <c r="S8" i="30" s="1"/>
  <c r="S9" i="30" s="1"/>
  <c r="S10" i="30" s="1"/>
  <c r="S11" i="30" s="1"/>
  <c r="S12" i="30" s="1"/>
  <c r="S13" i="30" s="1"/>
  <c r="S14" i="30" s="1"/>
  <c r="S15" i="30" s="1"/>
  <c r="S16" i="30" s="1"/>
  <c r="S17" i="30" s="1"/>
  <c r="S18" i="30" s="1"/>
  <c r="S19" i="30" s="1"/>
  <c r="S20" i="30" s="1"/>
  <c r="S21" i="30" s="1"/>
  <c r="S22" i="30" s="1"/>
  <c r="S23" i="30" s="1"/>
  <c r="S24" i="30" s="1"/>
  <c r="S25" i="30" s="1"/>
  <c r="S26" i="30" s="1"/>
  <c r="S27" i="30" s="1"/>
  <c r="S28" i="30" s="1"/>
  <c r="S29" i="30" s="1"/>
  <c r="S30" i="30" s="1"/>
  <c r="S31" i="30" s="1"/>
  <c r="S32" i="30" s="1"/>
  <c r="S33" i="30" s="1"/>
  <c r="S34" i="30" s="1"/>
  <c r="S35" i="30" s="1"/>
  <c r="S36" i="30" s="1"/>
  <c r="B8" i="30"/>
  <c r="F8" i="30"/>
  <c r="H8" i="30" s="1"/>
  <c r="R8" i="30"/>
  <c r="B9" i="30"/>
  <c r="B10" i="30" s="1"/>
  <c r="G10" i="30"/>
  <c r="G11" i="30" s="1"/>
  <c r="G12" i="30" s="1"/>
  <c r="G13" i="30" s="1"/>
  <c r="G14" i="30" s="1"/>
  <c r="G15" i="30" s="1"/>
  <c r="G16" i="30" s="1"/>
  <c r="G17" i="30" s="1"/>
  <c r="G18" i="30"/>
  <c r="G19" i="30" s="1"/>
  <c r="G20" i="30" s="1"/>
  <c r="G21" i="30" s="1"/>
  <c r="G22" i="30" s="1"/>
  <c r="G23" i="30" s="1"/>
  <c r="G24" i="30" s="1"/>
  <c r="G25" i="30" s="1"/>
  <c r="G26" i="30" s="1"/>
  <c r="G27" i="30" s="1"/>
  <c r="G28" i="30" s="1"/>
  <c r="G29" i="30" s="1"/>
  <c r="G30" i="30" s="1"/>
  <c r="G31" i="30" s="1"/>
  <c r="G32" i="30" s="1"/>
  <c r="G33" i="30" s="1"/>
  <c r="G34" i="30" s="1"/>
  <c r="G35" i="30" s="1"/>
  <c r="G36" i="30" s="1"/>
  <c r="O8" i="30" l="1"/>
  <c r="F9" i="30"/>
  <c r="F10" i="30" s="1"/>
  <c r="D6" i="30"/>
  <c r="L7" i="30"/>
  <c r="J8" i="30"/>
  <c r="D7" i="30"/>
  <c r="C8" i="30"/>
  <c r="B11" i="30"/>
  <c r="W8" i="30"/>
  <c r="X8" i="30" s="1"/>
  <c r="T8" i="30"/>
  <c r="R9" i="30"/>
  <c r="T7" i="30"/>
  <c r="N11" i="30"/>
  <c r="W7" i="30"/>
  <c r="X7" i="30" s="1"/>
  <c r="H9" i="30" l="1"/>
  <c r="P8" i="30"/>
  <c r="O9" i="30"/>
  <c r="J9" i="30"/>
  <c r="L8" i="30"/>
  <c r="C9" i="30"/>
  <c r="D8" i="30"/>
  <c r="N12" i="30"/>
  <c r="R10" i="30"/>
  <c r="T9" i="30"/>
  <c r="B12" i="30"/>
  <c r="F11" i="30"/>
  <c r="H10" i="30"/>
  <c r="O10" i="30" l="1"/>
  <c r="P9" i="30"/>
  <c r="B13" i="30"/>
  <c r="N13" i="30"/>
  <c r="L9" i="30"/>
  <c r="J10" i="30"/>
  <c r="W9" i="30"/>
  <c r="X9" i="30" s="1"/>
  <c r="H11" i="30"/>
  <c r="F12" i="30"/>
  <c r="R11" i="30"/>
  <c r="T10" i="30"/>
  <c r="C10" i="30"/>
  <c r="D9" i="30"/>
  <c r="O11" i="30" l="1"/>
  <c r="P10" i="30"/>
  <c r="C11" i="30"/>
  <c r="D10" i="30"/>
  <c r="J11" i="30"/>
  <c r="L10" i="30"/>
  <c r="W10" i="30"/>
  <c r="X10" i="30" s="1"/>
  <c r="T11" i="30"/>
  <c r="R12" i="30"/>
  <c r="N14" i="30"/>
  <c r="B14" i="30"/>
  <c r="H12" i="30"/>
  <c r="F13" i="30"/>
  <c r="O12" i="30" l="1"/>
  <c r="P11" i="30"/>
  <c r="B15" i="30"/>
  <c r="L11" i="30"/>
  <c r="J12" i="30"/>
  <c r="W11" i="30"/>
  <c r="X11" i="30" s="1"/>
  <c r="T12" i="30"/>
  <c r="R13" i="30"/>
  <c r="N15" i="30"/>
  <c r="C12" i="30"/>
  <c r="D11" i="30"/>
  <c r="H13" i="30"/>
  <c r="F14" i="30"/>
  <c r="O13" i="30" l="1"/>
  <c r="P12" i="30"/>
  <c r="H14" i="30"/>
  <c r="F15" i="30"/>
  <c r="C13" i="30"/>
  <c r="D12" i="30"/>
  <c r="L12" i="30"/>
  <c r="J13" i="30"/>
  <c r="W12" i="30"/>
  <c r="X12" i="30" s="1"/>
  <c r="N16" i="30"/>
  <c r="R14" i="30"/>
  <c r="T13" i="30"/>
  <c r="B16" i="30"/>
  <c r="O14" i="30" l="1"/>
  <c r="P13" i="30"/>
  <c r="N17" i="30"/>
  <c r="J14" i="30"/>
  <c r="L13" i="30"/>
  <c r="W13" i="30"/>
  <c r="X13" i="30" s="1"/>
  <c r="B17" i="30"/>
  <c r="T14" i="30"/>
  <c r="R15" i="30"/>
  <c r="C14" i="30"/>
  <c r="D13" i="30"/>
  <c r="H15" i="30"/>
  <c r="F16" i="30"/>
  <c r="O15" i="30" l="1"/>
  <c r="P14" i="30"/>
  <c r="C15" i="30"/>
  <c r="D14" i="30"/>
  <c r="B18" i="30"/>
  <c r="J15" i="30"/>
  <c r="L14" i="30"/>
  <c r="W14" i="30"/>
  <c r="X14" i="30" s="1"/>
  <c r="T15" i="30"/>
  <c r="R16" i="30"/>
  <c r="N18" i="30"/>
  <c r="H16" i="30"/>
  <c r="F17" i="30"/>
  <c r="O16" i="30" l="1"/>
  <c r="P15" i="30"/>
  <c r="N19" i="30"/>
  <c r="C16" i="30"/>
  <c r="D15" i="30"/>
  <c r="H17" i="30"/>
  <c r="F18" i="30"/>
  <c r="B19" i="30"/>
  <c r="T16" i="30"/>
  <c r="R17" i="30"/>
  <c r="L15" i="30"/>
  <c r="J16" i="30"/>
  <c r="W15" i="30"/>
  <c r="X15" i="30" s="1"/>
  <c r="O17" i="30" l="1"/>
  <c r="P16" i="30"/>
  <c r="B20" i="30"/>
  <c r="H18" i="30"/>
  <c r="F19" i="30"/>
  <c r="T17" i="30"/>
  <c r="R18" i="30"/>
  <c r="J17" i="30"/>
  <c r="L16" i="30"/>
  <c r="W16" i="30"/>
  <c r="X16" i="30" s="1"/>
  <c r="N20" i="30"/>
  <c r="C17" i="30"/>
  <c r="D16" i="30"/>
  <c r="O18" i="30" l="1"/>
  <c r="P17" i="30"/>
  <c r="N21" i="30"/>
  <c r="H19" i="30"/>
  <c r="F20" i="30"/>
  <c r="J18" i="30"/>
  <c r="L17" i="30"/>
  <c r="W17" i="30"/>
  <c r="X17" i="30" s="1"/>
  <c r="B21" i="30"/>
  <c r="C18" i="30"/>
  <c r="D17" i="30"/>
  <c r="T18" i="30"/>
  <c r="R19" i="30"/>
  <c r="O19" i="30" l="1"/>
  <c r="P18" i="30"/>
  <c r="T19" i="30"/>
  <c r="R20" i="30"/>
  <c r="J19" i="30"/>
  <c r="L18" i="30"/>
  <c r="W18" i="30"/>
  <c r="X18" i="30" s="1"/>
  <c r="C19" i="30"/>
  <c r="D18" i="30"/>
  <c r="B22" i="30"/>
  <c r="H20" i="30"/>
  <c r="F21" i="30"/>
  <c r="N22" i="30"/>
  <c r="O20" i="30" l="1"/>
  <c r="P19" i="30"/>
  <c r="C20" i="30"/>
  <c r="D19" i="30"/>
  <c r="N23" i="30"/>
  <c r="B23" i="30"/>
  <c r="L19" i="30"/>
  <c r="J20" i="30"/>
  <c r="W19" i="30"/>
  <c r="X19" i="30" s="1"/>
  <c r="T20" i="30"/>
  <c r="R21" i="30"/>
  <c r="H21" i="30"/>
  <c r="F22" i="30"/>
  <c r="O21" i="30" l="1"/>
  <c r="P20" i="30"/>
  <c r="C21" i="30"/>
  <c r="D20" i="30"/>
  <c r="J21" i="30"/>
  <c r="L20" i="30"/>
  <c r="W20" i="30"/>
  <c r="X20" i="30" s="1"/>
  <c r="H22" i="30"/>
  <c r="F23" i="30"/>
  <c r="R22" i="30"/>
  <c r="T21" i="30"/>
  <c r="B24" i="30"/>
  <c r="N24" i="30"/>
  <c r="O22" i="30" l="1"/>
  <c r="P21" i="30"/>
  <c r="T22" i="30"/>
  <c r="R23" i="30"/>
  <c r="C22" i="30"/>
  <c r="D21" i="30"/>
  <c r="N25" i="30"/>
  <c r="B25" i="30"/>
  <c r="H23" i="30"/>
  <c r="F24" i="30"/>
  <c r="J22" i="30"/>
  <c r="L21" i="30"/>
  <c r="W21" i="30"/>
  <c r="X21" i="30" s="1"/>
  <c r="O23" i="30" l="1"/>
  <c r="P22" i="30"/>
  <c r="F25" i="30"/>
  <c r="H24" i="30"/>
  <c r="N26" i="30"/>
  <c r="C23" i="30"/>
  <c r="D22" i="30"/>
  <c r="J23" i="30"/>
  <c r="L22" i="30"/>
  <c r="W22" i="30"/>
  <c r="X22" i="30" s="1"/>
  <c r="B26" i="30"/>
  <c r="R24" i="30"/>
  <c r="T23" i="30"/>
  <c r="O24" i="30" l="1"/>
  <c r="P23" i="30"/>
  <c r="L23" i="30"/>
  <c r="J24" i="30"/>
  <c r="W23" i="30"/>
  <c r="X23" i="30" s="1"/>
  <c r="T24" i="30"/>
  <c r="R25" i="30"/>
  <c r="B27" i="30"/>
  <c r="C24" i="30"/>
  <c r="D23" i="30"/>
  <c r="N27" i="30"/>
  <c r="F26" i="30"/>
  <c r="H25" i="30"/>
  <c r="O25" i="30" l="1"/>
  <c r="P24" i="30"/>
  <c r="N28" i="30"/>
  <c r="C25" i="30"/>
  <c r="D24" i="30"/>
  <c r="F27" i="30"/>
  <c r="H26" i="30"/>
  <c r="B28" i="30"/>
  <c r="R26" i="30"/>
  <c r="T25" i="30"/>
  <c r="L24" i="30"/>
  <c r="J25" i="30"/>
  <c r="W24" i="30"/>
  <c r="X24" i="30" s="1"/>
  <c r="O26" i="30" l="1"/>
  <c r="P25" i="30"/>
  <c r="T26" i="30"/>
  <c r="R27" i="30"/>
  <c r="N29" i="30"/>
  <c r="C26" i="30"/>
  <c r="D25" i="30"/>
  <c r="F28" i="30"/>
  <c r="H27" i="30"/>
  <c r="L25" i="30"/>
  <c r="J26" i="30"/>
  <c r="W25" i="30"/>
  <c r="X25" i="30" s="1"/>
  <c r="B29" i="30"/>
  <c r="O27" i="30" l="1"/>
  <c r="P26" i="30"/>
  <c r="B30" i="30"/>
  <c r="L26" i="30"/>
  <c r="J27" i="30"/>
  <c r="W26" i="30"/>
  <c r="X26" i="30" s="1"/>
  <c r="C27" i="30"/>
  <c r="D26" i="30"/>
  <c r="N30" i="30"/>
  <c r="F29" i="30"/>
  <c r="H28" i="30"/>
  <c r="T27" i="30"/>
  <c r="R28" i="30"/>
  <c r="O28" i="30" l="1"/>
  <c r="P27" i="30"/>
  <c r="C28" i="30"/>
  <c r="D27" i="30"/>
  <c r="F30" i="30"/>
  <c r="H29" i="30"/>
  <c r="N31" i="30"/>
  <c r="L27" i="30"/>
  <c r="J28" i="30"/>
  <c r="W27" i="30"/>
  <c r="X27" i="30" s="1"/>
  <c r="B31" i="30"/>
  <c r="T28" i="30"/>
  <c r="R29" i="30"/>
  <c r="O29" i="30" l="1"/>
  <c r="P28" i="30"/>
  <c r="C29" i="30"/>
  <c r="D28" i="30"/>
  <c r="R30" i="30"/>
  <c r="T29" i="30"/>
  <c r="N32" i="30"/>
  <c r="L28" i="30"/>
  <c r="J29" i="30"/>
  <c r="W28" i="30"/>
  <c r="X28" i="30" s="1"/>
  <c r="B32" i="30"/>
  <c r="H30" i="30"/>
  <c r="F31" i="30"/>
  <c r="O30" i="30" l="1"/>
  <c r="P29" i="30"/>
  <c r="N33" i="30"/>
  <c r="F32" i="30"/>
  <c r="H31" i="30"/>
  <c r="T30" i="30"/>
  <c r="R31" i="30"/>
  <c r="C30" i="30"/>
  <c r="D29" i="30"/>
  <c r="L29" i="30"/>
  <c r="J30" i="30"/>
  <c r="W29" i="30"/>
  <c r="X29" i="30" s="1"/>
  <c r="B33" i="30"/>
  <c r="O31" i="30" l="1"/>
  <c r="P30" i="30"/>
  <c r="B34" i="30"/>
  <c r="H32" i="30"/>
  <c r="F33" i="30"/>
  <c r="R32" i="30"/>
  <c r="T31" i="30"/>
  <c r="C31" i="30"/>
  <c r="D30" i="30"/>
  <c r="N34" i="30"/>
  <c r="L30" i="30"/>
  <c r="J31" i="30"/>
  <c r="W30" i="30"/>
  <c r="X30" i="30" s="1"/>
  <c r="O32" i="30" l="1"/>
  <c r="P31" i="30"/>
  <c r="B35" i="30"/>
  <c r="L31" i="30"/>
  <c r="J32" i="30"/>
  <c r="W31" i="30"/>
  <c r="X31" i="30" s="1"/>
  <c r="T32" i="30"/>
  <c r="R33" i="30"/>
  <c r="F34" i="30"/>
  <c r="H33" i="30"/>
  <c r="N35" i="30"/>
  <c r="C32" i="30"/>
  <c r="D31" i="30"/>
  <c r="O33" i="30" l="1"/>
  <c r="P32" i="30"/>
  <c r="B36" i="30"/>
  <c r="N36" i="30"/>
  <c r="H34" i="30"/>
  <c r="F35" i="30"/>
  <c r="L32" i="30"/>
  <c r="J33" i="30"/>
  <c r="W32" i="30"/>
  <c r="X32" i="30" s="1"/>
  <c r="R34" i="30"/>
  <c r="T33" i="30"/>
  <c r="C33" i="30"/>
  <c r="D32" i="30"/>
  <c r="O34" i="30" l="1"/>
  <c r="P33" i="30"/>
  <c r="L33" i="30"/>
  <c r="J34" i="30"/>
  <c r="W33" i="30"/>
  <c r="X33" i="30" s="1"/>
  <c r="F36" i="30"/>
  <c r="H36" i="30" s="1"/>
  <c r="H35" i="30"/>
  <c r="C34" i="30"/>
  <c r="D33" i="30"/>
  <c r="R35" i="30"/>
  <c r="T34" i="30"/>
  <c r="O35" i="30" l="1"/>
  <c r="P34" i="30"/>
  <c r="T35" i="30"/>
  <c r="R36" i="30"/>
  <c r="T36" i="30" s="1"/>
  <c r="C35" i="30"/>
  <c r="D34" i="30"/>
  <c r="J35" i="30"/>
  <c r="L34" i="30"/>
  <c r="W34" i="30"/>
  <c r="X34" i="30" s="1"/>
  <c r="O36" i="30" l="1"/>
  <c r="P36" i="30" s="1"/>
  <c r="P35" i="30"/>
  <c r="C36" i="30"/>
  <c r="D36" i="30" s="1"/>
  <c r="D35" i="30"/>
  <c r="L35" i="30"/>
  <c r="J36" i="30"/>
  <c r="W35" i="30"/>
  <c r="X35" i="30" s="1"/>
  <c r="L36" i="30" l="1"/>
  <c r="W36" i="30"/>
  <c r="X36" i="30" s="1"/>
</calcChain>
</file>

<file path=xl/comments1.xml><?xml version="1.0" encoding="utf-8"?>
<comments xmlns="http://schemas.openxmlformats.org/spreadsheetml/2006/main">
  <authors>
    <author>cgerman</author>
  </authors>
  <commentList>
    <comment ref="B4" authorId="0" shapeId="0">
      <text>
        <r>
          <rPr>
            <b/>
            <sz val="8"/>
            <color indexed="81"/>
            <rFont val="Tahoma"/>
            <family val="2"/>
          </rPr>
          <t>cgerman:</t>
        </r>
        <r>
          <rPr>
            <sz val="8"/>
            <color indexed="81"/>
            <rFont val="Tahoma"/>
            <family val="2"/>
          </rPr>
          <t xml:space="preserve">
New Power purchase from Dominion at A06</t>
        </r>
      </text>
    </comment>
    <comment ref="F4" authorId="0" shapeId="0">
      <text>
        <r>
          <rPr>
            <b/>
            <sz val="8"/>
            <color indexed="81"/>
            <rFont val="Tahoma"/>
            <family val="2"/>
          </rPr>
          <t>cgerman:</t>
        </r>
        <r>
          <rPr>
            <sz val="8"/>
            <color indexed="81"/>
            <rFont val="Tahoma"/>
            <family val="2"/>
          </rPr>
          <t xml:space="preserve">
New Power purchase from EES at Broad Run.</t>
        </r>
      </text>
    </comment>
    <comment ref="J4" authorId="0" shapeId="0">
      <text>
        <r>
          <rPr>
            <b/>
            <sz val="8"/>
            <color indexed="81"/>
            <rFont val="Tahoma"/>
            <family val="2"/>
          </rPr>
          <t>cgerman:</t>
        </r>
        <r>
          <rPr>
            <sz val="8"/>
            <color indexed="81"/>
            <rFont val="Tahoma"/>
            <family val="2"/>
          </rPr>
          <t xml:space="preserve">
New Power purchase from EES at Delmont.
</t>
        </r>
      </text>
    </comment>
    <comment ref="N4" authorId="0" shapeId="0">
      <text>
        <r>
          <rPr>
            <b/>
            <sz val="8"/>
            <color indexed="81"/>
            <rFont val="Tahoma"/>
            <family val="2"/>
          </rPr>
          <t>cgerman:</t>
        </r>
        <r>
          <rPr>
            <sz val="8"/>
            <color indexed="81"/>
            <rFont val="Tahoma"/>
            <family val="2"/>
          </rPr>
          <t xml:space="preserve">
New Power purchase from the Central Desk at F4 - Monclova.  In Sitara, ENA is getting gas from the Central Desk at Nx1 + .1275, ENA will buy gas from New Power at IF + .0125 (deal 533305) and sell the gas to New Power at NX1 + .1275 (deal 533306).</t>
        </r>
      </text>
    </comment>
    <comment ref="R4" authorId="0" shapeId="0">
      <text>
        <r>
          <rPr>
            <b/>
            <sz val="8"/>
            <color indexed="81"/>
            <rFont val="Tahoma"/>
            <family val="2"/>
          </rPr>
          <t>cgerman:</t>
        </r>
        <r>
          <rPr>
            <sz val="8"/>
            <color indexed="81"/>
            <rFont val="Tahoma"/>
            <family val="2"/>
          </rPr>
          <t xml:space="preserve">
New Power purchased 1857 at A06 from dick Jenkins at IF + .20
Deals 521753 (sale at IF +  .20) with deal 521780 (purchase at IF + .0125)</t>
        </r>
      </text>
    </comment>
    <comment ref="B6" authorId="0" shapeId="0">
      <text>
        <r>
          <rPr>
            <sz val="10"/>
            <rFont val="Arial"/>
          </rPr>
          <t>Suggested Repair:B5
Suggested Value:521336.0</t>
        </r>
      </text>
    </comment>
  </commentList>
</comments>
</file>

<file path=xl/sharedStrings.xml><?xml version="1.0" encoding="utf-8"?>
<sst xmlns="http://schemas.openxmlformats.org/spreadsheetml/2006/main" count="20" uniqueCount="11">
  <si>
    <t>ENA</t>
  </si>
  <si>
    <t>Total</t>
  </si>
  <si>
    <t>Net</t>
  </si>
  <si>
    <t>Price</t>
  </si>
  <si>
    <t>Amount</t>
  </si>
  <si>
    <t>Dominion</t>
  </si>
  <si>
    <t>EES</t>
  </si>
  <si>
    <t>Central Desk</t>
  </si>
  <si>
    <t>N/A</t>
  </si>
  <si>
    <t>Receipt</t>
  </si>
  <si>
    <t>Citygate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</si>
</sst>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(* #,##0.00_);_(* \(#,##0.00\);_(* &quot;-&quot;??_);_(@_)"/>
    <numFmt numFmtId="177" formatCode="&quot;$&quot;#,##0.0000_);\(&quot;$&quot;#,##0.0000\)"/>
    <numFmt numFmtId="178" formatCode="_(* #,##0_);_(* \(#,##0\);_(* &quot;-&quot;??_);_(@_)"/>
  </numFmts>
  <fonts count="5" x14ac:knownFonts="1">
    <font>
      <sz val="10"/>
      <name val="Arial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17"/>
      </patternFill>
    </fill>
    <fill>
      <patternFill patternType="solid">
        <fgColor rgb="FFFFC000"/>
        <bgColor indexed="10"/>
      </patternFill>
    </fill>
    <fill>
      <patternFill patternType="solid">
        <fgColor rgb="FFFFC000"/>
        <bgColor indexed="13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110">
    <xf numFmtId="0" fontId="0" fillId="0" borderId="0" xfId="0"/>
    <xf numFmtId="178" fontId="0" fillId="0" borderId="0" xfId="1" applyNumberFormat="1" applyFont="1" applyAlignment="1">
      <alignment horizontal="center"/>
    </xf>
    <xf numFmtId="178" fontId="0" fillId="0" borderId="0" xfId="1" applyNumberFormat="1" applyFont="1"/>
    <xf numFmtId="38" fontId="0" fillId="0" borderId="0" xfId="0" applyNumberFormat="1"/>
    <xf numFmtId="177" fontId="0" fillId="0" borderId="0" xfId="0" applyNumberFormat="1"/>
    <xf numFmtId="0" fontId="0" fillId="0" borderId="0" xfId="0" applyNumberFormat="1"/>
    <xf numFmtId="37" fontId="0" fillId="0" borderId="0" xfId="0" applyNumberFormat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3" borderId="0" xfId="0" applyFill="1"/>
    <xf numFmtId="0" fontId="0" fillId="4" borderId="0" xfId="0" applyFill="1"/>
    <xf numFmtId="37" fontId="0" fillId="5" borderId="0" xfId="0" applyNumberFormat="1" applyFill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8"/>
  <sheetViews>
    <sheetView showFormulas="1" tabSelected="1" topLeftCell="P1" workbookViewId="0">
      <selection activeCell="X6" sqref="X6:X36"/>
    </sheetView>
  </sheetViews>
  <sheetFormatPr defaultRowHeight="12.75" x14ac:dyDescent="0.2"/>
  <cols>
    <col min="1" max="1" width="5.7109375" style="2" customWidth="1" collapsed="1"/>
    <col min="2" max="2" width="13" style="3" customWidth="1" collapsed="1"/>
    <col min="3" max="4" width="13" style="4" customWidth="1" collapsed="1"/>
    <col min="5" max="5" width="4.28515625" style="3" customWidth="1" collapsed="1"/>
    <col min="6" max="6" width="13" style="3" customWidth="1" collapsed="1"/>
    <col min="7" max="8" width="13" style="4" customWidth="1" collapsed="1"/>
    <col min="9" max="9" width="4.28515625" style="3" customWidth="1" collapsed="1"/>
    <col min="10" max="10" width="13" style="3" customWidth="1" collapsed="1"/>
    <col min="11" max="12" width="13" style="4" customWidth="1" collapsed="1"/>
    <col min="13" max="13" width="4.28515625" style="3" customWidth="1" collapsed="1"/>
    <col min="14" max="14" width="13" style="3" customWidth="1" collapsed="1"/>
    <col min="15" max="16" width="13" style="4" customWidth="1" collapsed="1"/>
    <col min="17" max="17" width="4.28515625" style="3" customWidth="1" collapsed="1"/>
    <col min="18" max="18" width="13" style="3" customWidth="1" collapsed="1"/>
    <col min="19" max="20" width="13" style="4" customWidth="1" collapsed="1"/>
    <col min="21" max="21" width="4.28515625" style="3" customWidth="1" collapsed="1"/>
    <col min="22" max="22" width="4.140625" customWidth="1" collapsed="1"/>
    <col min="24" max="24" width="9.140625" style="6" collapsed="1"/>
  </cols>
  <sheetData>
    <row r="2" spans="1:24" x14ac:dyDescent="0.2">
      <c r="A2" s="1"/>
    </row>
    <row r="3" spans="1:24" x14ac:dyDescent="0.2">
      <c r="A3" s="1"/>
    </row>
    <row r="4" spans="1:24" x14ac:dyDescent="0.2">
      <c r="A4" s="1"/>
      <c r="B4" s="3" t="s">
        <v>5</v>
      </c>
      <c r="F4" s="3" t="s">
        <v>6</v>
      </c>
      <c r="J4" s="3" t="s">
        <v>6</v>
      </c>
      <c r="N4" s="3" t="s">
        <v>7</v>
      </c>
      <c r="R4" s="3" t="s">
        <v>0</v>
      </c>
      <c r="W4" t="s">
        <v>1</v>
      </c>
      <c r="X4" s="6" t="s">
        <v>2</v>
      </c>
    </row>
    <row r="5" spans="1:24" x14ac:dyDescent="0.2">
      <c r="A5" s="1"/>
      <c r="B5" s="5">
        <v>521336</v>
      </c>
      <c r="C5" s="4" t="s">
        <v>3</v>
      </c>
      <c r="D5" s="4" t="s">
        <v>4</v>
      </c>
      <c r="F5" s="5">
        <v>521342</v>
      </c>
      <c r="G5" s="4" t="s">
        <v>3</v>
      </c>
      <c r="H5" s="4" t="s">
        <v>4</v>
      </c>
      <c r="J5" s="5">
        <v>521345</v>
      </c>
      <c r="K5" s="4" t="s">
        <v>3</v>
      </c>
      <c r="L5" s="4" t="s">
        <v>4</v>
      </c>
      <c r="N5" s="5">
        <v>509431</v>
      </c>
      <c r="O5" s="4" t="s">
        <v>3</v>
      </c>
      <c r="P5" s="4" t="s">
        <v>4</v>
      </c>
      <c r="R5" s="3" t="s">
        <v>8</v>
      </c>
      <c r="S5" s="4" t="s">
        <v>3</v>
      </c>
      <c r="T5" s="4" t="s">
        <v>4</v>
      </c>
      <c r="W5" t="s">
        <v>9</v>
      </c>
      <c r="X5" s="6" t="s">
        <v>10</v>
      </c>
    </row>
    <row r="6" spans="1:24" x14ac:dyDescent="0.2">
      <c r="A6" s="1">
        <v>1</v>
      </c>
      <c r="B6" s="107">
        <v>1252</v>
      </c>
      <c r="C6" s="4">
        <f>6.27+0.0125</f>
        <v>6.2824999999999998</v>
      </c>
      <c r="D6" s="9">
        <f>+B6*C6</f>
        <v>7865.69</v>
      </c>
      <c r="F6" s="3">
        <v>4099</v>
      </c>
      <c r="G6" s="4">
        <f>6.27+0.0125</f>
        <v>6.2824999999999998</v>
      </c>
      <c r="H6" s="40">
        <f>+F6*G6</f>
        <v>25751.967499999999</v>
      </c>
      <c r="J6" s="3">
        <v>3674</v>
      </c>
      <c r="K6" s="4">
        <f>6.27+0.0125</f>
        <v>6.2824999999999998</v>
      </c>
      <c r="L6" s="71">
        <f>+J6*K6</f>
        <v>23081.904999999999</v>
      </c>
      <c r="N6" s="3">
        <v>688</v>
      </c>
      <c r="O6" s="4">
        <v>6.02</v>
      </c>
      <c r="P6" s="102">
        <f>+N6*O6</f>
        <v>4141.7599999999993</v>
      </c>
      <c r="R6" s="3">
        <v>1857</v>
      </c>
      <c r="S6" s="4">
        <v>0</v>
      </c>
      <c r="T6" s="105">
        <f>+R6*S6</f>
        <v>0</v>
      </c>
      <c r="W6" s="106">
        <f>SUM(B6,F6,J6,N6,R6)</f>
        <v>11570</v>
      </c>
      <c r="X6" s="109">
        <f>ROUND(+W6*(1-0.02184),0)-1</f>
        <v>11316</v>
      </c>
    </row>
    <row r="7" spans="1:24" x14ac:dyDescent="0.2">
      <c r="A7" s="7">
        <f>+A6+1</f>
        <v>2</v>
      </c>
      <c r="B7" s="108">
        <f>+B6</f>
        <v>1252</v>
      </c>
      <c r="C7" s="8">
        <f>+C6</f>
        <v>6.2824999999999998</v>
      </c>
      <c r="D7" s="9">
        <f t="shared" ref="D7:D35" si="0">+B7*C7</f>
        <v>7865.69</v>
      </c>
      <c r="F7" s="10">
        <f>+F6</f>
        <v>4099</v>
      </c>
      <c r="G7" s="10">
        <f>+G6</f>
        <v>6.2824999999999998</v>
      </c>
      <c r="H7" s="40">
        <f t="shared" ref="H7:H35" si="1">+F7*G7</f>
        <v>25751.967499999999</v>
      </c>
      <c r="J7" s="41">
        <f>+J6</f>
        <v>3674</v>
      </c>
      <c r="K7" s="41">
        <f>+K6</f>
        <v>6.2824999999999998</v>
      </c>
      <c r="L7" s="71">
        <f t="shared" ref="L7:L35" si="2">+J7*K7</f>
        <v>23081.904999999999</v>
      </c>
      <c r="N7" s="72">
        <f>+N6</f>
        <v>688</v>
      </c>
      <c r="O7" s="72">
        <f>+O6</f>
        <v>6.02</v>
      </c>
      <c r="P7" s="102">
        <f t="shared" ref="P7:P35" si="3">+N7*O7</f>
        <v>4141.7599999999993</v>
      </c>
      <c r="R7" s="103">
        <f>+R6</f>
        <v>1857</v>
      </c>
      <c r="S7" s="104">
        <f>+S6</f>
        <v>0</v>
      </c>
      <c r="T7" s="105">
        <f t="shared" ref="T7:T35" si="4">+R7*S7</f>
        <v>0</v>
      </c>
      <c r="W7" s="106">
        <f t="shared" ref="W7:W35" si="5">SUM(B7,F7,J7,N7,R7)</f>
        <v>11570</v>
      </c>
      <c r="X7" s="109">
        <f t="shared" ref="X7:X36" si="6">ROUND(+W7*(1-0.02184),0)-1</f>
        <v>11316</v>
      </c>
    </row>
    <row r="8" spans="1:24" x14ac:dyDescent="0.2">
      <c r="A8" s="7">
        <f t="shared" ref="A8:A34" si="7">+A7+1</f>
        <v>3</v>
      </c>
      <c r="B8" s="108">
        <f t="shared" ref="B8:C35" si="8">+B7</f>
        <v>1252</v>
      </c>
      <c r="C8" s="8">
        <f t="shared" si="8"/>
        <v>6.2824999999999998</v>
      </c>
      <c r="D8" s="9">
        <f t="shared" si="0"/>
        <v>7865.69</v>
      </c>
      <c r="F8" s="11">
        <f t="shared" ref="F8:G35" si="9">+F7</f>
        <v>4099</v>
      </c>
      <c r="G8" s="11">
        <f t="shared" si="9"/>
        <v>6.2824999999999998</v>
      </c>
      <c r="H8" s="40">
        <f t="shared" si="1"/>
        <v>25751.967499999999</v>
      </c>
      <c r="J8" s="42">
        <f t="shared" ref="J8:K35" si="10">+J7</f>
        <v>3674</v>
      </c>
      <c r="K8" s="42">
        <f t="shared" si="10"/>
        <v>6.2824999999999998</v>
      </c>
      <c r="L8" s="71">
        <f t="shared" si="2"/>
        <v>23081.904999999999</v>
      </c>
      <c r="N8" s="73">
        <f t="shared" ref="N8:N36" si="11">+N7</f>
        <v>688</v>
      </c>
      <c r="O8" s="73">
        <f t="shared" ref="O8:O23" si="12">+O7</f>
        <v>6.02</v>
      </c>
      <c r="P8" s="102">
        <f t="shared" si="3"/>
        <v>4141.7599999999993</v>
      </c>
      <c r="R8" s="103">
        <f t="shared" ref="R8:R36" si="13">+R7</f>
        <v>1857</v>
      </c>
      <c r="S8" s="104">
        <f t="shared" ref="S8:S36" si="14">+S7</f>
        <v>0</v>
      </c>
      <c r="T8" s="105">
        <f t="shared" si="4"/>
        <v>0</v>
      </c>
      <c r="W8" s="106">
        <f t="shared" si="5"/>
        <v>11570</v>
      </c>
      <c r="X8" s="109">
        <f t="shared" si="6"/>
        <v>11316</v>
      </c>
    </row>
    <row r="9" spans="1:24" x14ac:dyDescent="0.2">
      <c r="A9" s="7">
        <f t="shared" si="7"/>
        <v>4</v>
      </c>
      <c r="B9" s="108">
        <f t="shared" si="8"/>
        <v>1252</v>
      </c>
      <c r="C9" s="8">
        <f t="shared" si="8"/>
        <v>6.2824999999999998</v>
      </c>
      <c r="D9" s="9">
        <f t="shared" si="0"/>
        <v>7865.69</v>
      </c>
      <c r="F9" s="12">
        <f t="shared" si="9"/>
        <v>4099</v>
      </c>
      <c r="G9" s="12">
        <f t="shared" si="9"/>
        <v>6.2824999999999998</v>
      </c>
      <c r="H9" s="40">
        <f t="shared" si="1"/>
        <v>25751.967499999999</v>
      </c>
      <c r="J9" s="43">
        <f t="shared" si="10"/>
        <v>3674</v>
      </c>
      <c r="K9" s="43">
        <f t="shared" si="10"/>
        <v>6.2824999999999998</v>
      </c>
      <c r="L9" s="71">
        <f t="shared" si="2"/>
        <v>23081.904999999999</v>
      </c>
      <c r="N9" s="74">
        <f t="shared" si="11"/>
        <v>688</v>
      </c>
      <c r="O9" s="74">
        <f t="shared" si="12"/>
        <v>6.02</v>
      </c>
      <c r="P9" s="102">
        <f t="shared" si="3"/>
        <v>4141.7599999999993</v>
      </c>
      <c r="R9" s="103">
        <f t="shared" si="13"/>
        <v>1857</v>
      </c>
      <c r="S9" s="104">
        <f t="shared" si="14"/>
        <v>0</v>
      </c>
      <c r="T9" s="105">
        <f t="shared" si="4"/>
        <v>0</v>
      </c>
      <c r="W9" s="106">
        <f t="shared" si="5"/>
        <v>11570</v>
      </c>
      <c r="X9" s="109">
        <f t="shared" si="6"/>
        <v>11316</v>
      </c>
    </row>
    <row r="10" spans="1:24" x14ac:dyDescent="0.2">
      <c r="A10" s="7">
        <f t="shared" si="7"/>
        <v>5</v>
      </c>
      <c r="B10" s="108">
        <f t="shared" si="8"/>
        <v>1252</v>
      </c>
      <c r="C10" s="8">
        <f t="shared" si="8"/>
        <v>6.2824999999999998</v>
      </c>
      <c r="D10" s="9">
        <f t="shared" si="0"/>
        <v>7865.69</v>
      </c>
      <c r="F10" s="13">
        <f t="shared" si="9"/>
        <v>4099</v>
      </c>
      <c r="G10" s="13">
        <f t="shared" si="9"/>
        <v>6.2824999999999998</v>
      </c>
      <c r="H10" s="40">
        <f t="shared" si="1"/>
        <v>25751.967499999999</v>
      </c>
      <c r="J10" s="44">
        <f t="shared" si="10"/>
        <v>3674</v>
      </c>
      <c r="K10" s="44">
        <f t="shared" si="10"/>
        <v>6.2824999999999998</v>
      </c>
      <c r="L10" s="71">
        <f t="shared" si="2"/>
        <v>23081.904999999999</v>
      </c>
      <c r="N10" s="75">
        <f t="shared" si="11"/>
        <v>688</v>
      </c>
      <c r="O10" s="75">
        <f t="shared" si="12"/>
        <v>6.02</v>
      </c>
      <c r="P10" s="102">
        <f t="shared" si="3"/>
        <v>4141.7599999999993</v>
      </c>
      <c r="R10" s="103">
        <f t="shared" si="13"/>
        <v>1857</v>
      </c>
      <c r="S10" s="104">
        <f t="shared" si="14"/>
        <v>0</v>
      </c>
      <c r="T10" s="105">
        <f t="shared" si="4"/>
        <v>0</v>
      </c>
      <c r="W10" s="106">
        <f t="shared" si="5"/>
        <v>11570</v>
      </c>
      <c r="X10" s="109">
        <f t="shared" si="6"/>
        <v>11316</v>
      </c>
    </row>
    <row r="11" spans="1:24" x14ac:dyDescent="0.2">
      <c r="A11" s="7">
        <f t="shared" si="7"/>
        <v>6</v>
      </c>
      <c r="B11" s="108">
        <f t="shared" si="8"/>
        <v>1252</v>
      </c>
      <c r="C11" s="8">
        <f t="shared" si="8"/>
        <v>6.2824999999999998</v>
      </c>
      <c r="D11" s="9">
        <f t="shared" si="0"/>
        <v>7865.69</v>
      </c>
      <c r="F11" s="14">
        <f t="shared" si="9"/>
        <v>4099</v>
      </c>
      <c r="G11" s="14">
        <f t="shared" si="9"/>
        <v>6.2824999999999998</v>
      </c>
      <c r="H11" s="40">
        <f t="shared" si="1"/>
        <v>25751.967499999999</v>
      </c>
      <c r="J11" s="45">
        <f t="shared" si="10"/>
        <v>3674</v>
      </c>
      <c r="K11" s="45">
        <f t="shared" si="10"/>
        <v>6.2824999999999998</v>
      </c>
      <c r="L11" s="71">
        <f t="shared" si="2"/>
        <v>23081.904999999999</v>
      </c>
      <c r="N11" s="76">
        <f t="shared" si="11"/>
        <v>688</v>
      </c>
      <c r="O11" s="76">
        <f t="shared" si="12"/>
        <v>6.02</v>
      </c>
      <c r="P11" s="102">
        <f t="shared" si="3"/>
        <v>4141.7599999999993</v>
      </c>
      <c r="R11" s="103">
        <f t="shared" si="13"/>
        <v>1857</v>
      </c>
      <c r="S11" s="104">
        <f t="shared" si="14"/>
        <v>0</v>
      </c>
      <c r="T11" s="105">
        <f t="shared" si="4"/>
        <v>0</v>
      </c>
      <c r="W11" s="106">
        <f t="shared" si="5"/>
        <v>11570</v>
      </c>
      <c r="X11" s="109">
        <f t="shared" si="6"/>
        <v>11316</v>
      </c>
    </row>
    <row r="12" spans="1:24" x14ac:dyDescent="0.2">
      <c r="A12" s="7">
        <f t="shared" si="7"/>
        <v>7</v>
      </c>
      <c r="B12" s="108">
        <f t="shared" si="8"/>
        <v>1252</v>
      </c>
      <c r="C12" s="8">
        <f t="shared" si="8"/>
        <v>6.2824999999999998</v>
      </c>
      <c r="D12" s="9">
        <f t="shared" si="0"/>
        <v>7865.69</v>
      </c>
      <c r="F12" s="15">
        <f t="shared" si="9"/>
        <v>4099</v>
      </c>
      <c r="G12" s="15">
        <f t="shared" si="9"/>
        <v>6.2824999999999998</v>
      </c>
      <c r="H12" s="40">
        <f t="shared" si="1"/>
        <v>25751.967499999999</v>
      </c>
      <c r="J12" s="46">
        <f t="shared" si="10"/>
        <v>3674</v>
      </c>
      <c r="K12" s="46">
        <f t="shared" si="10"/>
        <v>6.2824999999999998</v>
      </c>
      <c r="L12" s="71">
        <f t="shared" si="2"/>
        <v>23081.904999999999</v>
      </c>
      <c r="N12" s="77">
        <f t="shared" si="11"/>
        <v>688</v>
      </c>
      <c r="O12" s="77">
        <f t="shared" si="12"/>
        <v>6.02</v>
      </c>
      <c r="P12" s="102">
        <f t="shared" si="3"/>
        <v>4141.7599999999993</v>
      </c>
      <c r="R12" s="103">
        <f t="shared" si="13"/>
        <v>1857</v>
      </c>
      <c r="S12" s="104">
        <f t="shared" si="14"/>
        <v>0</v>
      </c>
      <c r="T12" s="105">
        <f t="shared" si="4"/>
        <v>0</v>
      </c>
      <c r="W12" s="106">
        <f t="shared" si="5"/>
        <v>11570</v>
      </c>
      <c r="X12" s="109">
        <f t="shared" si="6"/>
        <v>11316</v>
      </c>
    </row>
    <row r="13" spans="1:24" x14ac:dyDescent="0.2">
      <c r="A13" s="7">
        <f t="shared" si="7"/>
        <v>8</v>
      </c>
      <c r="B13" s="108">
        <f t="shared" si="8"/>
        <v>1252</v>
      </c>
      <c r="C13" s="8">
        <f t="shared" si="8"/>
        <v>6.2824999999999998</v>
      </c>
      <c r="D13" s="9">
        <f t="shared" si="0"/>
        <v>7865.69</v>
      </c>
      <c r="F13" s="16">
        <f t="shared" si="9"/>
        <v>4099</v>
      </c>
      <c r="G13" s="16">
        <f t="shared" si="9"/>
        <v>6.2824999999999998</v>
      </c>
      <c r="H13" s="40">
        <f t="shared" si="1"/>
        <v>25751.967499999999</v>
      </c>
      <c r="J13" s="47">
        <f t="shared" si="10"/>
        <v>3674</v>
      </c>
      <c r="K13" s="47">
        <f t="shared" si="10"/>
        <v>6.2824999999999998</v>
      </c>
      <c r="L13" s="71">
        <f t="shared" si="2"/>
        <v>23081.904999999999</v>
      </c>
      <c r="N13" s="78">
        <f t="shared" si="11"/>
        <v>688</v>
      </c>
      <c r="O13" s="78">
        <f t="shared" si="12"/>
        <v>6.02</v>
      </c>
      <c r="P13" s="102">
        <f t="shared" si="3"/>
        <v>4141.7599999999993</v>
      </c>
      <c r="R13" s="103">
        <f t="shared" si="13"/>
        <v>1857</v>
      </c>
      <c r="S13" s="104">
        <f t="shared" si="14"/>
        <v>0</v>
      </c>
      <c r="T13" s="105">
        <f t="shared" si="4"/>
        <v>0</v>
      </c>
      <c r="W13" s="106">
        <f t="shared" si="5"/>
        <v>11570</v>
      </c>
      <c r="X13" s="109">
        <f t="shared" si="6"/>
        <v>11316</v>
      </c>
    </row>
    <row r="14" spans="1:24" x14ac:dyDescent="0.2">
      <c r="A14" s="7">
        <f t="shared" si="7"/>
        <v>9</v>
      </c>
      <c r="B14" s="108">
        <f t="shared" si="8"/>
        <v>1252</v>
      </c>
      <c r="C14" s="8">
        <f t="shared" si="8"/>
        <v>6.2824999999999998</v>
      </c>
      <c r="D14" s="9">
        <f t="shared" si="0"/>
        <v>7865.69</v>
      </c>
      <c r="F14" s="17">
        <f t="shared" si="9"/>
        <v>4099</v>
      </c>
      <c r="G14" s="17">
        <f t="shared" si="9"/>
        <v>6.2824999999999998</v>
      </c>
      <c r="H14" s="40">
        <f t="shared" si="1"/>
        <v>25751.967499999999</v>
      </c>
      <c r="J14" s="48">
        <f t="shared" si="10"/>
        <v>3674</v>
      </c>
      <c r="K14" s="48">
        <f t="shared" si="10"/>
        <v>6.2824999999999998</v>
      </c>
      <c r="L14" s="71">
        <f t="shared" si="2"/>
        <v>23081.904999999999</v>
      </c>
      <c r="N14" s="79">
        <f t="shared" si="11"/>
        <v>688</v>
      </c>
      <c r="O14" s="79">
        <f t="shared" si="12"/>
        <v>6.02</v>
      </c>
      <c r="P14" s="102">
        <f t="shared" si="3"/>
        <v>4141.7599999999993</v>
      </c>
      <c r="R14" s="103">
        <f t="shared" si="13"/>
        <v>1857</v>
      </c>
      <c r="S14" s="104">
        <f t="shared" si="14"/>
        <v>0</v>
      </c>
      <c r="T14" s="105">
        <f t="shared" si="4"/>
        <v>0</v>
      </c>
      <c r="W14" s="106">
        <f t="shared" si="5"/>
        <v>11570</v>
      </c>
      <c r="X14" s="109">
        <f t="shared" si="6"/>
        <v>11316</v>
      </c>
    </row>
    <row r="15" spans="1:24" x14ac:dyDescent="0.2">
      <c r="A15" s="7">
        <f t="shared" si="7"/>
        <v>10</v>
      </c>
      <c r="B15" s="108">
        <f t="shared" si="8"/>
        <v>1252</v>
      </c>
      <c r="C15" s="8">
        <f t="shared" si="8"/>
        <v>6.2824999999999998</v>
      </c>
      <c r="D15" s="9">
        <f t="shared" si="0"/>
        <v>7865.69</v>
      </c>
      <c r="F15" s="18">
        <f t="shared" si="9"/>
        <v>4099</v>
      </c>
      <c r="G15" s="18">
        <f t="shared" si="9"/>
        <v>6.2824999999999998</v>
      </c>
      <c r="H15" s="40">
        <f t="shared" si="1"/>
        <v>25751.967499999999</v>
      </c>
      <c r="J15" s="49">
        <f t="shared" si="10"/>
        <v>3674</v>
      </c>
      <c r="K15" s="49">
        <f t="shared" si="10"/>
        <v>6.2824999999999998</v>
      </c>
      <c r="L15" s="71">
        <f t="shared" si="2"/>
        <v>23081.904999999999</v>
      </c>
      <c r="N15" s="80">
        <f t="shared" si="11"/>
        <v>688</v>
      </c>
      <c r="O15" s="80">
        <f t="shared" si="12"/>
        <v>6.02</v>
      </c>
      <c r="P15" s="102">
        <f t="shared" si="3"/>
        <v>4141.7599999999993</v>
      </c>
      <c r="R15" s="103">
        <f t="shared" si="13"/>
        <v>1857</v>
      </c>
      <c r="S15" s="104">
        <f t="shared" si="14"/>
        <v>0</v>
      </c>
      <c r="T15" s="105">
        <f t="shared" si="4"/>
        <v>0</v>
      </c>
      <c r="W15" s="106">
        <f t="shared" si="5"/>
        <v>11570</v>
      </c>
      <c r="X15" s="109">
        <f t="shared" si="6"/>
        <v>11316</v>
      </c>
    </row>
    <row r="16" spans="1:24" x14ac:dyDescent="0.2">
      <c r="A16" s="7">
        <f t="shared" si="7"/>
        <v>11</v>
      </c>
      <c r="B16" s="108">
        <f t="shared" si="8"/>
        <v>1252</v>
      </c>
      <c r="C16" s="8">
        <f t="shared" si="8"/>
        <v>6.2824999999999998</v>
      </c>
      <c r="D16" s="9">
        <f t="shared" si="0"/>
        <v>7865.69</v>
      </c>
      <c r="F16" s="19">
        <f t="shared" si="9"/>
        <v>4099</v>
      </c>
      <c r="G16" s="19">
        <f t="shared" si="9"/>
        <v>6.2824999999999998</v>
      </c>
      <c r="H16" s="40">
        <f t="shared" si="1"/>
        <v>25751.967499999999</v>
      </c>
      <c r="J16" s="50">
        <f t="shared" si="10"/>
        <v>3674</v>
      </c>
      <c r="K16" s="50">
        <f t="shared" si="10"/>
        <v>6.2824999999999998</v>
      </c>
      <c r="L16" s="71">
        <f t="shared" si="2"/>
        <v>23081.904999999999</v>
      </c>
      <c r="N16" s="81">
        <f t="shared" si="11"/>
        <v>688</v>
      </c>
      <c r="O16" s="81">
        <f t="shared" si="12"/>
        <v>6.02</v>
      </c>
      <c r="P16" s="102">
        <f t="shared" si="3"/>
        <v>4141.7599999999993</v>
      </c>
      <c r="R16" s="103">
        <f t="shared" si="13"/>
        <v>1857</v>
      </c>
      <c r="S16" s="104">
        <f t="shared" si="14"/>
        <v>0</v>
      </c>
      <c r="T16" s="105">
        <f t="shared" si="4"/>
        <v>0</v>
      </c>
      <c r="W16" s="106">
        <f t="shared" si="5"/>
        <v>11570</v>
      </c>
      <c r="X16" s="109">
        <f t="shared" si="6"/>
        <v>11316</v>
      </c>
    </row>
    <row r="17" spans="1:24" x14ac:dyDescent="0.2">
      <c r="A17" s="7">
        <f t="shared" si="7"/>
        <v>12</v>
      </c>
      <c r="B17" s="108">
        <f t="shared" si="8"/>
        <v>1252</v>
      </c>
      <c r="C17" s="8">
        <f t="shared" si="8"/>
        <v>6.2824999999999998</v>
      </c>
      <c r="D17" s="9">
        <f t="shared" si="0"/>
        <v>7865.69</v>
      </c>
      <c r="F17" s="20">
        <f t="shared" si="9"/>
        <v>4099</v>
      </c>
      <c r="G17" s="20">
        <f t="shared" si="9"/>
        <v>6.2824999999999998</v>
      </c>
      <c r="H17" s="40">
        <f t="shared" si="1"/>
        <v>25751.967499999999</v>
      </c>
      <c r="J17" s="51">
        <f t="shared" si="10"/>
        <v>3674</v>
      </c>
      <c r="K17" s="51">
        <f t="shared" si="10"/>
        <v>6.2824999999999998</v>
      </c>
      <c r="L17" s="71">
        <f t="shared" si="2"/>
        <v>23081.904999999999</v>
      </c>
      <c r="N17" s="82">
        <f t="shared" si="11"/>
        <v>688</v>
      </c>
      <c r="O17" s="82">
        <f t="shared" si="12"/>
        <v>6.02</v>
      </c>
      <c r="P17" s="102">
        <f t="shared" si="3"/>
        <v>4141.7599999999993</v>
      </c>
      <c r="R17" s="103">
        <f t="shared" si="13"/>
        <v>1857</v>
      </c>
      <c r="S17" s="104">
        <f t="shared" si="14"/>
        <v>0</v>
      </c>
      <c r="T17" s="105">
        <f t="shared" si="4"/>
        <v>0</v>
      </c>
      <c r="W17" s="106">
        <f t="shared" si="5"/>
        <v>11570</v>
      </c>
      <c r="X17" s="109">
        <f t="shared" si="6"/>
        <v>11316</v>
      </c>
    </row>
    <row r="18" spans="1:24" x14ac:dyDescent="0.2">
      <c r="A18" s="7">
        <f t="shared" si="7"/>
        <v>13</v>
      </c>
      <c r="B18" s="108">
        <f t="shared" si="8"/>
        <v>1252</v>
      </c>
      <c r="C18" s="8">
        <f t="shared" si="8"/>
        <v>6.2824999999999998</v>
      </c>
      <c r="D18" s="9">
        <f t="shared" si="0"/>
        <v>7865.69</v>
      </c>
      <c r="F18" s="21">
        <f t="shared" si="9"/>
        <v>4099</v>
      </c>
      <c r="G18" s="21">
        <f t="shared" si="9"/>
        <v>6.2824999999999998</v>
      </c>
      <c r="H18" s="40">
        <f t="shared" si="1"/>
        <v>25751.967499999999</v>
      </c>
      <c r="J18" s="52">
        <f t="shared" si="10"/>
        <v>3674</v>
      </c>
      <c r="K18" s="52">
        <f t="shared" si="10"/>
        <v>6.2824999999999998</v>
      </c>
      <c r="L18" s="71">
        <f t="shared" si="2"/>
        <v>23081.904999999999</v>
      </c>
      <c r="N18" s="83">
        <f t="shared" si="11"/>
        <v>688</v>
      </c>
      <c r="O18" s="83">
        <f t="shared" si="12"/>
        <v>6.02</v>
      </c>
      <c r="P18" s="102">
        <f t="shared" si="3"/>
        <v>4141.7599999999993</v>
      </c>
      <c r="R18" s="103">
        <f t="shared" si="13"/>
        <v>1857</v>
      </c>
      <c r="S18" s="104">
        <f t="shared" si="14"/>
        <v>0</v>
      </c>
      <c r="T18" s="105">
        <f t="shared" si="4"/>
        <v>0</v>
      </c>
      <c r="W18" s="106">
        <f t="shared" si="5"/>
        <v>11570</v>
      </c>
      <c r="X18" s="109">
        <f t="shared" si="6"/>
        <v>11316</v>
      </c>
    </row>
    <row r="19" spans="1:24" x14ac:dyDescent="0.2">
      <c r="A19" s="7">
        <f t="shared" si="7"/>
        <v>14</v>
      </c>
      <c r="B19" s="108">
        <f t="shared" si="8"/>
        <v>1252</v>
      </c>
      <c r="C19" s="8">
        <f t="shared" si="8"/>
        <v>6.2824999999999998</v>
      </c>
      <c r="D19" s="9">
        <f t="shared" si="0"/>
        <v>7865.69</v>
      </c>
      <c r="F19" s="22">
        <f t="shared" si="9"/>
        <v>4099</v>
      </c>
      <c r="G19" s="22">
        <f t="shared" si="9"/>
        <v>6.2824999999999998</v>
      </c>
      <c r="H19" s="40">
        <f t="shared" si="1"/>
        <v>25751.967499999999</v>
      </c>
      <c r="J19" s="53">
        <f t="shared" si="10"/>
        <v>3674</v>
      </c>
      <c r="K19" s="53">
        <f t="shared" si="10"/>
        <v>6.2824999999999998</v>
      </c>
      <c r="L19" s="71">
        <f t="shared" si="2"/>
        <v>23081.904999999999</v>
      </c>
      <c r="N19" s="84">
        <f t="shared" si="11"/>
        <v>688</v>
      </c>
      <c r="O19" s="84">
        <f t="shared" si="12"/>
        <v>6.02</v>
      </c>
      <c r="P19" s="102">
        <f t="shared" si="3"/>
        <v>4141.7599999999993</v>
      </c>
      <c r="R19" s="103">
        <f t="shared" si="13"/>
        <v>1857</v>
      </c>
      <c r="S19" s="104">
        <f t="shared" si="14"/>
        <v>0</v>
      </c>
      <c r="T19" s="105">
        <f t="shared" si="4"/>
        <v>0</v>
      </c>
      <c r="W19" s="106">
        <f t="shared" si="5"/>
        <v>11570</v>
      </c>
      <c r="X19" s="109">
        <f t="shared" si="6"/>
        <v>11316</v>
      </c>
    </row>
    <row r="20" spans="1:24" x14ac:dyDescent="0.2">
      <c r="A20" s="7">
        <f t="shared" si="7"/>
        <v>15</v>
      </c>
      <c r="B20" s="108">
        <f t="shared" si="8"/>
        <v>1252</v>
      </c>
      <c r="C20" s="8">
        <f t="shared" si="8"/>
        <v>6.2824999999999998</v>
      </c>
      <c r="D20" s="9">
        <f t="shared" si="0"/>
        <v>7865.69</v>
      </c>
      <c r="F20" s="23">
        <f t="shared" si="9"/>
        <v>4099</v>
      </c>
      <c r="G20" s="23">
        <f t="shared" si="9"/>
        <v>6.2824999999999998</v>
      </c>
      <c r="H20" s="40">
        <f t="shared" si="1"/>
        <v>25751.967499999999</v>
      </c>
      <c r="J20" s="54">
        <f t="shared" si="10"/>
        <v>3674</v>
      </c>
      <c r="K20" s="54">
        <f t="shared" si="10"/>
        <v>6.2824999999999998</v>
      </c>
      <c r="L20" s="71">
        <f t="shared" si="2"/>
        <v>23081.904999999999</v>
      </c>
      <c r="N20" s="85">
        <f t="shared" si="11"/>
        <v>688</v>
      </c>
      <c r="O20" s="85">
        <f t="shared" si="12"/>
        <v>6.02</v>
      </c>
      <c r="P20" s="102">
        <f t="shared" si="3"/>
        <v>4141.7599999999993</v>
      </c>
      <c r="R20" s="103">
        <f t="shared" si="13"/>
        <v>1857</v>
      </c>
      <c r="S20" s="104">
        <f t="shared" si="14"/>
        <v>0</v>
      </c>
      <c r="T20" s="105">
        <f t="shared" si="4"/>
        <v>0</v>
      </c>
      <c r="W20" s="106">
        <f t="shared" si="5"/>
        <v>11570</v>
      </c>
      <c r="X20" s="109">
        <f t="shared" si="6"/>
        <v>11316</v>
      </c>
    </row>
    <row r="21" spans="1:24" x14ac:dyDescent="0.2">
      <c r="A21" s="7">
        <f t="shared" si="7"/>
        <v>16</v>
      </c>
      <c r="B21" s="108">
        <f t="shared" si="8"/>
        <v>1252</v>
      </c>
      <c r="C21" s="8">
        <f t="shared" si="8"/>
        <v>6.2824999999999998</v>
      </c>
      <c r="D21" s="9">
        <f t="shared" si="0"/>
        <v>7865.69</v>
      </c>
      <c r="F21" s="24">
        <f t="shared" si="9"/>
        <v>4099</v>
      </c>
      <c r="G21" s="24">
        <f t="shared" si="9"/>
        <v>6.2824999999999998</v>
      </c>
      <c r="H21" s="40">
        <f t="shared" si="1"/>
        <v>25751.967499999999</v>
      </c>
      <c r="J21" s="55">
        <f t="shared" si="10"/>
        <v>3674</v>
      </c>
      <c r="K21" s="55">
        <f t="shared" si="10"/>
        <v>6.2824999999999998</v>
      </c>
      <c r="L21" s="71">
        <f t="shared" si="2"/>
        <v>23081.904999999999</v>
      </c>
      <c r="N21" s="86">
        <f t="shared" si="11"/>
        <v>688</v>
      </c>
      <c r="O21" s="86">
        <f t="shared" si="12"/>
        <v>6.02</v>
      </c>
      <c r="P21" s="102">
        <f t="shared" si="3"/>
        <v>4141.7599999999993</v>
      </c>
      <c r="R21" s="103">
        <f t="shared" si="13"/>
        <v>1857</v>
      </c>
      <c r="S21" s="104">
        <f t="shared" si="14"/>
        <v>0</v>
      </c>
      <c r="T21" s="105">
        <f t="shared" si="4"/>
        <v>0</v>
      </c>
      <c r="W21" s="106">
        <f t="shared" si="5"/>
        <v>11570</v>
      </c>
      <c r="X21" s="109">
        <f t="shared" si="6"/>
        <v>11316</v>
      </c>
    </row>
    <row r="22" spans="1:24" x14ac:dyDescent="0.2">
      <c r="A22" s="7">
        <f t="shared" si="7"/>
        <v>17</v>
      </c>
      <c r="B22" s="108">
        <f t="shared" si="8"/>
        <v>1252</v>
      </c>
      <c r="C22" s="8">
        <f t="shared" si="8"/>
        <v>6.2824999999999998</v>
      </c>
      <c r="D22" s="9">
        <f t="shared" si="0"/>
        <v>7865.69</v>
      </c>
      <c r="F22" s="25">
        <f t="shared" si="9"/>
        <v>4099</v>
      </c>
      <c r="G22" s="25">
        <f t="shared" si="9"/>
        <v>6.2824999999999998</v>
      </c>
      <c r="H22" s="40">
        <f t="shared" si="1"/>
        <v>25751.967499999999</v>
      </c>
      <c r="J22" s="56">
        <f t="shared" si="10"/>
        <v>3674</v>
      </c>
      <c r="K22" s="56">
        <f t="shared" si="10"/>
        <v>6.2824999999999998</v>
      </c>
      <c r="L22" s="71">
        <f t="shared" si="2"/>
        <v>23081.904999999999</v>
      </c>
      <c r="N22" s="87">
        <f t="shared" si="11"/>
        <v>688</v>
      </c>
      <c r="O22" s="87">
        <f t="shared" si="12"/>
        <v>6.02</v>
      </c>
      <c r="P22" s="102">
        <f t="shared" si="3"/>
        <v>4141.7599999999993</v>
      </c>
      <c r="R22" s="103">
        <f t="shared" si="13"/>
        <v>1857</v>
      </c>
      <c r="S22" s="104">
        <f t="shared" si="14"/>
        <v>0</v>
      </c>
      <c r="T22" s="105">
        <f t="shared" si="4"/>
        <v>0</v>
      </c>
      <c r="W22" s="106">
        <f t="shared" si="5"/>
        <v>11570</v>
      </c>
      <c r="X22" s="109">
        <f t="shared" si="6"/>
        <v>11316</v>
      </c>
    </row>
    <row r="23" spans="1:24" x14ac:dyDescent="0.2">
      <c r="A23" s="7">
        <f t="shared" si="7"/>
        <v>18</v>
      </c>
      <c r="B23" s="108">
        <f t="shared" si="8"/>
        <v>1252</v>
      </c>
      <c r="C23" s="8">
        <f t="shared" si="8"/>
        <v>6.2824999999999998</v>
      </c>
      <c r="D23" s="9">
        <f t="shared" si="0"/>
        <v>7865.69</v>
      </c>
      <c r="F23" s="26">
        <f t="shared" si="9"/>
        <v>4099</v>
      </c>
      <c r="G23" s="26">
        <f t="shared" si="9"/>
        <v>6.2824999999999998</v>
      </c>
      <c r="H23" s="40">
        <f t="shared" si="1"/>
        <v>25751.967499999999</v>
      </c>
      <c r="J23" s="57">
        <f t="shared" si="10"/>
        <v>3674</v>
      </c>
      <c r="K23" s="57">
        <f t="shared" si="10"/>
        <v>6.2824999999999998</v>
      </c>
      <c r="L23" s="71">
        <f t="shared" si="2"/>
        <v>23081.904999999999</v>
      </c>
      <c r="N23" s="88">
        <f t="shared" si="11"/>
        <v>688</v>
      </c>
      <c r="O23" s="88">
        <f t="shared" si="12"/>
        <v>6.02</v>
      </c>
      <c r="P23" s="102">
        <f t="shared" si="3"/>
        <v>4141.7599999999993</v>
      </c>
      <c r="R23" s="103">
        <f t="shared" si="13"/>
        <v>1857</v>
      </c>
      <c r="S23" s="104">
        <f t="shared" si="14"/>
        <v>0</v>
      </c>
      <c r="T23" s="105">
        <f t="shared" si="4"/>
        <v>0</v>
      </c>
      <c r="W23" s="106">
        <f t="shared" si="5"/>
        <v>11570</v>
      </c>
      <c r="X23" s="109">
        <f t="shared" si="6"/>
        <v>11316</v>
      </c>
    </row>
    <row r="24" spans="1:24" x14ac:dyDescent="0.2">
      <c r="A24" s="7">
        <f t="shared" si="7"/>
        <v>19</v>
      </c>
      <c r="B24" s="108">
        <f t="shared" si="8"/>
        <v>1252</v>
      </c>
      <c r="C24" s="8">
        <f t="shared" si="8"/>
        <v>6.2824999999999998</v>
      </c>
      <c r="D24" s="9">
        <f t="shared" si="0"/>
        <v>7865.69</v>
      </c>
      <c r="F24" s="27">
        <f t="shared" si="9"/>
        <v>4099</v>
      </c>
      <c r="G24" s="27">
        <f t="shared" si="9"/>
        <v>6.2824999999999998</v>
      </c>
      <c r="H24" s="40">
        <f t="shared" si="1"/>
        <v>25751.967499999999</v>
      </c>
      <c r="J24" s="58">
        <f t="shared" si="10"/>
        <v>3674</v>
      </c>
      <c r="K24" s="58">
        <f t="shared" si="10"/>
        <v>6.2824999999999998</v>
      </c>
      <c r="L24" s="71">
        <f t="shared" si="2"/>
        <v>23081.904999999999</v>
      </c>
      <c r="N24" s="89">
        <f t="shared" si="11"/>
        <v>688</v>
      </c>
      <c r="O24" s="89">
        <f t="shared" ref="O24:O36" si="15">+O23</f>
        <v>6.02</v>
      </c>
      <c r="P24" s="102">
        <f t="shared" si="3"/>
        <v>4141.7599999999993</v>
      </c>
      <c r="R24" s="103">
        <f t="shared" si="13"/>
        <v>1857</v>
      </c>
      <c r="S24" s="104">
        <f t="shared" si="14"/>
        <v>0</v>
      </c>
      <c r="T24" s="105">
        <f t="shared" si="4"/>
        <v>0</v>
      </c>
      <c r="W24" s="106">
        <f t="shared" si="5"/>
        <v>11570</v>
      </c>
      <c r="X24" s="109">
        <f t="shared" si="6"/>
        <v>11316</v>
      </c>
    </row>
    <row r="25" spans="1:24" x14ac:dyDescent="0.2">
      <c r="A25" s="7">
        <f t="shared" si="7"/>
        <v>20</v>
      </c>
      <c r="B25" s="108">
        <f t="shared" si="8"/>
        <v>1252</v>
      </c>
      <c r="C25" s="8">
        <f t="shared" si="8"/>
        <v>6.2824999999999998</v>
      </c>
      <c r="D25" s="9">
        <f t="shared" si="0"/>
        <v>7865.69</v>
      </c>
      <c r="F25" s="28">
        <f t="shared" si="9"/>
        <v>4099</v>
      </c>
      <c r="G25" s="28">
        <f t="shared" si="9"/>
        <v>6.2824999999999998</v>
      </c>
      <c r="H25" s="40">
        <f t="shared" si="1"/>
        <v>25751.967499999999</v>
      </c>
      <c r="J25" s="59">
        <f t="shared" si="10"/>
        <v>3674</v>
      </c>
      <c r="K25" s="59">
        <f t="shared" si="10"/>
        <v>6.2824999999999998</v>
      </c>
      <c r="L25" s="71">
        <f t="shared" si="2"/>
        <v>23081.904999999999</v>
      </c>
      <c r="N25" s="90">
        <f t="shared" si="11"/>
        <v>688</v>
      </c>
      <c r="O25" s="90">
        <f t="shared" si="15"/>
        <v>6.02</v>
      </c>
      <c r="P25" s="102">
        <f t="shared" si="3"/>
        <v>4141.7599999999993</v>
      </c>
      <c r="R25" s="103">
        <f t="shared" si="13"/>
        <v>1857</v>
      </c>
      <c r="S25" s="104">
        <f t="shared" si="14"/>
        <v>0</v>
      </c>
      <c r="T25" s="105">
        <f t="shared" si="4"/>
        <v>0</v>
      </c>
      <c r="W25" s="106">
        <f t="shared" si="5"/>
        <v>11570</v>
      </c>
      <c r="X25" s="109">
        <f t="shared" si="6"/>
        <v>11316</v>
      </c>
    </row>
    <row r="26" spans="1:24" x14ac:dyDescent="0.2">
      <c r="A26" s="7">
        <f t="shared" si="7"/>
        <v>21</v>
      </c>
      <c r="B26" s="108">
        <f t="shared" si="8"/>
        <v>1252</v>
      </c>
      <c r="C26" s="8">
        <f t="shared" si="8"/>
        <v>6.2824999999999998</v>
      </c>
      <c r="D26" s="9">
        <f t="shared" si="0"/>
        <v>7865.69</v>
      </c>
      <c r="F26" s="29">
        <f t="shared" si="9"/>
        <v>4099</v>
      </c>
      <c r="G26" s="29">
        <f t="shared" si="9"/>
        <v>6.2824999999999998</v>
      </c>
      <c r="H26" s="40">
        <f t="shared" si="1"/>
        <v>25751.967499999999</v>
      </c>
      <c r="J26" s="60">
        <f t="shared" si="10"/>
        <v>3674</v>
      </c>
      <c r="K26" s="60">
        <f t="shared" si="10"/>
        <v>6.2824999999999998</v>
      </c>
      <c r="L26" s="71">
        <f t="shared" si="2"/>
        <v>23081.904999999999</v>
      </c>
      <c r="N26" s="91">
        <f t="shared" si="11"/>
        <v>688</v>
      </c>
      <c r="O26" s="91">
        <f t="shared" si="15"/>
        <v>6.02</v>
      </c>
      <c r="P26" s="102">
        <f t="shared" si="3"/>
        <v>4141.7599999999993</v>
      </c>
      <c r="R26" s="103">
        <f t="shared" si="13"/>
        <v>1857</v>
      </c>
      <c r="S26" s="104">
        <f t="shared" si="14"/>
        <v>0</v>
      </c>
      <c r="T26" s="105">
        <f t="shared" si="4"/>
        <v>0</v>
      </c>
      <c r="W26" s="106">
        <f t="shared" si="5"/>
        <v>11570</v>
      </c>
      <c r="X26" s="109">
        <f t="shared" si="6"/>
        <v>11316</v>
      </c>
    </row>
    <row r="27" spans="1:24" x14ac:dyDescent="0.2">
      <c r="A27" s="7">
        <f t="shared" si="7"/>
        <v>22</v>
      </c>
      <c r="B27" s="108">
        <f t="shared" si="8"/>
        <v>1252</v>
      </c>
      <c r="C27" s="8">
        <f t="shared" si="8"/>
        <v>6.2824999999999998</v>
      </c>
      <c r="D27" s="9">
        <f t="shared" si="0"/>
        <v>7865.69</v>
      </c>
      <c r="F27" s="30">
        <f t="shared" si="9"/>
        <v>4099</v>
      </c>
      <c r="G27" s="30">
        <f t="shared" si="9"/>
        <v>6.2824999999999998</v>
      </c>
      <c r="H27" s="40">
        <f t="shared" si="1"/>
        <v>25751.967499999999</v>
      </c>
      <c r="J27" s="61">
        <f t="shared" si="10"/>
        <v>3674</v>
      </c>
      <c r="K27" s="61">
        <f t="shared" si="10"/>
        <v>6.2824999999999998</v>
      </c>
      <c r="L27" s="71">
        <f t="shared" si="2"/>
        <v>23081.904999999999</v>
      </c>
      <c r="N27" s="92">
        <f t="shared" si="11"/>
        <v>688</v>
      </c>
      <c r="O27" s="92">
        <f t="shared" si="15"/>
        <v>6.02</v>
      </c>
      <c r="P27" s="102">
        <f t="shared" si="3"/>
        <v>4141.7599999999993</v>
      </c>
      <c r="R27" s="103">
        <f t="shared" si="13"/>
        <v>1857</v>
      </c>
      <c r="S27" s="104">
        <f t="shared" si="14"/>
        <v>0</v>
      </c>
      <c r="T27" s="105">
        <f t="shared" si="4"/>
        <v>0</v>
      </c>
      <c r="W27" s="106">
        <f t="shared" si="5"/>
        <v>11570</v>
      </c>
      <c r="X27" s="109">
        <f t="shared" si="6"/>
        <v>11316</v>
      </c>
    </row>
    <row r="28" spans="1:24" x14ac:dyDescent="0.2">
      <c r="A28" s="7">
        <f t="shared" si="7"/>
        <v>23</v>
      </c>
      <c r="B28" s="108">
        <f t="shared" si="8"/>
        <v>1252</v>
      </c>
      <c r="C28" s="8">
        <f t="shared" si="8"/>
        <v>6.2824999999999998</v>
      </c>
      <c r="D28" s="9">
        <f t="shared" si="0"/>
        <v>7865.69</v>
      </c>
      <c r="F28" s="31">
        <f t="shared" si="9"/>
        <v>4099</v>
      </c>
      <c r="G28" s="31">
        <f t="shared" si="9"/>
        <v>6.2824999999999998</v>
      </c>
      <c r="H28" s="40">
        <f t="shared" si="1"/>
        <v>25751.967499999999</v>
      </c>
      <c r="J28" s="62">
        <f t="shared" si="10"/>
        <v>3674</v>
      </c>
      <c r="K28" s="62">
        <f t="shared" si="10"/>
        <v>6.2824999999999998</v>
      </c>
      <c r="L28" s="71">
        <f t="shared" si="2"/>
        <v>23081.904999999999</v>
      </c>
      <c r="N28" s="93">
        <f t="shared" si="11"/>
        <v>688</v>
      </c>
      <c r="O28" s="93">
        <f t="shared" si="15"/>
        <v>6.02</v>
      </c>
      <c r="P28" s="102">
        <f t="shared" si="3"/>
        <v>4141.7599999999993</v>
      </c>
      <c r="R28" s="103">
        <f t="shared" si="13"/>
        <v>1857</v>
      </c>
      <c r="S28" s="104">
        <f t="shared" si="14"/>
        <v>0</v>
      </c>
      <c r="T28" s="105">
        <f t="shared" si="4"/>
        <v>0</v>
      </c>
      <c r="W28" s="106">
        <f t="shared" si="5"/>
        <v>11570</v>
      </c>
      <c r="X28" s="109">
        <f t="shared" si="6"/>
        <v>11316</v>
      </c>
    </row>
    <row r="29" spans="1:24" x14ac:dyDescent="0.2">
      <c r="A29" s="7">
        <f t="shared" si="7"/>
        <v>24</v>
      </c>
      <c r="B29" s="108">
        <f t="shared" si="8"/>
        <v>1252</v>
      </c>
      <c r="C29" s="8">
        <f t="shared" si="8"/>
        <v>6.2824999999999998</v>
      </c>
      <c r="D29" s="9">
        <f t="shared" si="0"/>
        <v>7865.69</v>
      </c>
      <c r="F29" s="32">
        <f t="shared" si="9"/>
        <v>4099</v>
      </c>
      <c r="G29" s="32">
        <f t="shared" si="9"/>
        <v>6.2824999999999998</v>
      </c>
      <c r="H29" s="40">
        <f t="shared" si="1"/>
        <v>25751.967499999999</v>
      </c>
      <c r="J29" s="63">
        <f t="shared" si="10"/>
        <v>3674</v>
      </c>
      <c r="K29" s="63">
        <f t="shared" si="10"/>
        <v>6.2824999999999998</v>
      </c>
      <c r="L29" s="71">
        <f t="shared" si="2"/>
        <v>23081.904999999999</v>
      </c>
      <c r="N29" s="94">
        <f t="shared" si="11"/>
        <v>688</v>
      </c>
      <c r="O29" s="94">
        <f t="shared" si="15"/>
        <v>6.02</v>
      </c>
      <c r="P29" s="102">
        <f t="shared" si="3"/>
        <v>4141.7599999999993</v>
      </c>
      <c r="R29" s="103">
        <f t="shared" si="13"/>
        <v>1857</v>
      </c>
      <c r="S29" s="104">
        <f t="shared" si="14"/>
        <v>0</v>
      </c>
      <c r="T29" s="105">
        <f t="shared" si="4"/>
        <v>0</v>
      </c>
      <c r="W29" s="106">
        <f t="shared" si="5"/>
        <v>11570</v>
      </c>
      <c r="X29" s="109">
        <f t="shared" si="6"/>
        <v>11316</v>
      </c>
    </row>
    <row r="30" spans="1:24" x14ac:dyDescent="0.2">
      <c r="A30" s="7">
        <f t="shared" si="7"/>
        <v>25</v>
      </c>
      <c r="B30" s="108">
        <f t="shared" si="8"/>
        <v>1252</v>
      </c>
      <c r="C30" s="8">
        <f t="shared" si="8"/>
        <v>6.2824999999999998</v>
      </c>
      <c r="D30" s="9">
        <f t="shared" si="0"/>
        <v>7865.69</v>
      </c>
      <c r="F30" s="33">
        <f t="shared" si="9"/>
        <v>4099</v>
      </c>
      <c r="G30" s="33">
        <f t="shared" si="9"/>
        <v>6.2824999999999998</v>
      </c>
      <c r="H30" s="40">
        <f t="shared" si="1"/>
        <v>25751.967499999999</v>
      </c>
      <c r="J30" s="64">
        <f t="shared" si="10"/>
        <v>3674</v>
      </c>
      <c r="K30" s="64">
        <f t="shared" si="10"/>
        <v>6.2824999999999998</v>
      </c>
      <c r="L30" s="71">
        <f t="shared" si="2"/>
        <v>23081.904999999999</v>
      </c>
      <c r="N30" s="95">
        <f t="shared" si="11"/>
        <v>688</v>
      </c>
      <c r="O30" s="95">
        <f t="shared" si="15"/>
        <v>6.02</v>
      </c>
      <c r="P30" s="102">
        <f t="shared" si="3"/>
        <v>4141.7599999999993</v>
      </c>
      <c r="R30" s="103">
        <f t="shared" si="13"/>
        <v>1857</v>
      </c>
      <c r="S30" s="104">
        <f t="shared" si="14"/>
        <v>0</v>
      </c>
      <c r="T30" s="105">
        <f t="shared" si="4"/>
        <v>0</v>
      </c>
      <c r="W30" s="106">
        <f t="shared" si="5"/>
        <v>11570</v>
      </c>
      <c r="X30" s="109">
        <f t="shared" si="6"/>
        <v>11316</v>
      </c>
    </row>
    <row r="31" spans="1:24" x14ac:dyDescent="0.2">
      <c r="A31" s="7">
        <f t="shared" si="7"/>
        <v>26</v>
      </c>
      <c r="B31" s="108">
        <f t="shared" si="8"/>
        <v>1252</v>
      </c>
      <c r="C31" s="8">
        <f t="shared" si="8"/>
        <v>6.2824999999999998</v>
      </c>
      <c r="D31" s="9">
        <f t="shared" si="0"/>
        <v>7865.69</v>
      </c>
      <c r="F31" s="34">
        <f t="shared" si="9"/>
        <v>4099</v>
      </c>
      <c r="G31" s="34">
        <f t="shared" si="9"/>
        <v>6.2824999999999998</v>
      </c>
      <c r="H31" s="40">
        <f t="shared" si="1"/>
        <v>25751.967499999999</v>
      </c>
      <c r="J31" s="65">
        <f t="shared" si="10"/>
        <v>3674</v>
      </c>
      <c r="K31" s="65">
        <f t="shared" si="10"/>
        <v>6.2824999999999998</v>
      </c>
      <c r="L31" s="71">
        <f t="shared" si="2"/>
        <v>23081.904999999999</v>
      </c>
      <c r="N31" s="96">
        <f t="shared" si="11"/>
        <v>688</v>
      </c>
      <c r="O31" s="96">
        <f t="shared" si="15"/>
        <v>6.02</v>
      </c>
      <c r="P31" s="102">
        <f t="shared" si="3"/>
        <v>4141.7599999999993</v>
      </c>
      <c r="R31" s="103">
        <f t="shared" si="13"/>
        <v>1857</v>
      </c>
      <c r="S31" s="104">
        <f t="shared" si="14"/>
        <v>0</v>
      </c>
      <c r="T31" s="105">
        <f t="shared" si="4"/>
        <v>0</v>
      </c>
      <c r="W31" s="106">
        <f t="shared" si="5"/>
        <v>11570</v>
      </c>
      <c r="X31" s="109">
        <f t="shared" si="6"/>
        <v>11316</v>
      </c>
    </row>
    <row r="32" spans="1:24" x14ac:dyDescent="0.2">
      <c r="A32" s="7">
        <f t="shared" si="7"/>
        <v>27</v>
      </c>
      <c r="B32" s="108">
        <f t="shared" si="8"/>
        <v>1252</v>
      </c>
      <c r="C32" s="8">
        <f t="shared" si="8"/>
        <v>6.2824999999999998</v>
      </c>
      <c r="D32" s="9">
        <f t="shared" si="0"/>
        <v>7865.69</v>
      </c>
      <c r="F32" s="35">
        <f t="shared" si="9"/>
        <v>4099</v>
      </c>
      <c r="G32" s="35">
        <f t="shared" si="9"/>
        <v>6.2824999999999998</v>
      </c>
      <c r="H32" s="40">
        <f t="shared" si="1"/>
        <v>25751.967499999999</v>
      </c>
      <c r="J32" s="66">
        <f t="shared" si="10"/>
        <v>3674</v>
      </c>
      <c r="K32" s="66">
        <f t="shared" si="10"/>
        <v>6.2824999999999998</v>
      </c>
      <c r="L32" s="71">
        <f t="shared" si="2"/>
        <v>23081.904999999999</v>
      </c>
      <c r="N32" s="97">
        <f t="shared" si="11"/>
        <v>688</v>
      </c>
      <c r="O32" s="97">
        <f t="shared" si="15"/>
        <v>6.02</v>
      </c>
      <c r="P32" s="102">
        <f t="shared" si="3"/>
        <v>4141.7599999999993</v>
      </c>
      <c r="R32" s="103">
        <f t="shared" si="13"/>
        <v>1857</v>
      </c>
      <c r="S32" s="104">
        <f t="shared" si="14"/>
        <v>0</v>
      </c>
      <c r="T32" s="105">
        <f t="shared" si="4"/>
        <v>0</v>
      </c>
      <c r="W32" s="106">
        <f t="shared" si="5"/>
        <v>11570</v>
      </c>
      <c r="X32" s="109">
        <f t="shared" si="6"/>
        <v>11316</v>
      </c>
    </row>
    <row r="33" spans="1:24" x14ac:dyDescent="0.2">
      <c r="A33" s="7">
        <f t="shared" si="7"/>
        <v>28</v>
      </c>
      <c r="B33" s="108">
        <f t="shared" si="8"/>
        <v>1252</v>
      </c>
      <c r="C33" s="8">
        <f t="shared" si="8"/>
        <v>6.2824999999999998</v>
      </c>
      <c r="D33" s="9">
        <f t="shared" si="0"/>
        <v>7865.69</v>
      </c>
      <c r="F33" s="36">
        <f t="shared" si="9"/>
        <v>4099</v>
      </c>
      <c r="G33" s="36">
        <f t="shared" si="9"/>
        <v>6.2824999999999998</v>
      </c>
      <c r="H33" s="40">
        <f t="shared" si="1"/>
        <v>25751.967499999999</v>
      </c>
      <c r="J33" s="67">
        <f t="shared" si="10"/>
        <v>3674</v>
      </c>
      <c r="K33" s="67">
        <f t="shared" si="10"/>
        <v>6.2824999999999998</v>
      </c>
      <c r="L33" s="71">
        <f t="shared" si="2"/>
        <v>23081.904999999999</v>
      </c>
      <c r="N33" s="98">
        <f t="shared" si="11"/>
        <v>688</v>
      </c>
      <c r="O33" s="98">
        <f t="shared" si="15"/>
        <v>6.02</v>
      </c>
      <c r="P33" s="102">
        <f t="shared" si="3"/>
        <v>4141.7599999999993</v>
      </c>
      <c r="R33" s="103">
        <f t="shared" si="13"/>
        <v>1857</v>
      </c>
      <c r="S33" s="104">
        <f t="shared" si="14"/>
        <v>0</v>
      </c>
      <c r="T33" s="105">
        <f t="shared" si="4"/>
        <v>0</v>
      </c>
      <c r="W33" s="106">
        <f t="shared" si="5"/>
        <v>11570</v>
      </c>
      <c r="X33" s="109">
        <f t="shared" si="6"/>
        <v>11316</v>
      </c>
    </row>
    <row r="34" spans="1:24" x14ac:dyDescent="0.2">
      <c r="A34" s="7">
        <f t="shared" si="7"/>
        <v>29</v>
      </c>
      <c r="B34" s="108">
        <f t="shared" si="8"/>
        <v>1252</v>
      </c>
      <c r="C34" s="8">
        <f t="shared" si="8"/>
        <v>6.2824999999999998</v>
      </c>
      <c r="D34" s="9">
        <f t="shared" si="0"/>
        <v>7865.69</v>
      </c>
      <c r="F34" s="37">
        <f t="shared" si="9"/>
        <v>4099</v>
      </c>
      <c r="G34" s="37">
        <f t="shared" si="9"/>
        <v>6.2824999999999998</v>
      </c>
      <c r="H34" s="40">
        <f t="shared" si="1"/>
        <v>25751.967499999999</v>
      </c>
      <c r="J34" s="68">
        <f t="shared" si="10"/>
        <v>3674</v>
      </c>
      <c r="K34" s="68">
        <f t="shared" si="10"/>
        <v>6.2824999999999998</v>
      </c>
      <c r="L34" s="71">
        <f t="shared" si="2"/>
        <v>23081.904999999999</v>
      </c>
      <c r="N34" s="99">
        <f t="shared" si="11"/>
        <v>688</v>
      </c>
      <c r="O34" s="99">
        <f t="shared" si="15"/>
        <v>6.02</v>
      </c>
      <c r="P34" s="102">
        <f t="shared" si="3"/>
        <v>4141.7599999999993</v>
      </c>
      <c r="R34" s="103">
        <f t="shared" si="13"/>
        <v>1857</v>
      </c>
      <c r="S34" s="104">
        <f t="shared" si="14"/>
        <v>0</v>
      </c>
      <c r="T34" s="105">
        <f t="shared" si="4"/>
        <v>0</v>
      </c>
      <c r="W34" s="106">
        <f t="shared" si="5"/>
        <v>11570</v>
      </c>
      <c r="X34" s="109">
        <f t="shared" si="6"/>
        <v>11316</v>
      </c>
    </row>
    <row r="35" spans="1:24" x14ac:dyDescent="0.2">
      <c r="A35" s="7">
        <f>+A34+1</f>
        <v>30</v>
      </c>
      <c r="B35" s="108">
        <f t="shared" si="8"/>
        <v>1252</v>
      </c>
      <c r="C35" s="8">
        <f t="shared" si="8"/>
        <v>6.2824999999999998</v>
      </c>
      <c r="D35" s="9">
        <f t="shared" si="0"/>
        <v>7865.69</v>
      </c>
      <c r="F35" s="38">
        <f t="shared" si="9"/>
        <v>4099</v>
      </c>
      <c r="G35" s="38">
        <f t="shared" si="9"/>
        <v>6.2824999999999998</v>
      </c>
      <c r="H35" s="40">
        <f t="shared" si="1"/>
        <v>25751.967499999999</v>
      </c>
      <c r="J35" s="69">
        <f t="shared" si="10"/>
        <v>3674</v>
      </c>
      <c r="K35" s="69">
        <f t="shared" si="10"/>
        <v>6.2824999999999998</v>
      </c>
      <c r="L35" s="71">
        <f t="shared" si="2"/>
        <v>23081.904999999999</v>
      </c>
      <c r="N35" s="100">
        <f t="shared" si="11"/>
        <v>688</v>
      </c>
      <c r="O35" s="100">
        <f t="shared" si="15"/>
        <v>6.02</v>
      </c>
      <c r="P35" s="102">
        <f t="shared" si="3"/>
        <v>4141.7599999999993</v>
      </c>
      <c r="R35" s="103">
        <f t="shared" si="13"/>
        <v>1857</v>
      </c>
      <c r="S35" s="104">
        <f t="shared" si="14"/>
        <v>0</v>
      </c>
      <c r="T35" s="105">
        <f t="shared" si="4"/>
        <v>0</v>
      </c>
      <c r="W35" s="106">
        <f t="shared" si="5"/>
        <v>11570</v>
      </c>
      <c r="X35" s="109">
        <f t="shared" si="6"/>
        <v>11316</v>
      </c>
    </row>
    <row r="36" spans="1:24" x14ac:dyDescent="0.2">
      <c r="A36" s="7">
        <f>+A35+1</f>
        <v>31</v>
      </c>
      <c r="B36" s="108">
        <f>+B35</f>
        <v>1252</v>
      </c>
      <c r="C36" s="8">
        <f>+C35</f>
        <v>6.2824999999999998</v>
      </c>
      <c r="D36" s="9">
        <f>+B36*C36</f>
        <v>7865.69</v>
      </c>
      <c r="F36" s="39">
        <f>+F35</f>
        <v>4099</v>
      </c>
      <c r="G36" s="39">
        <f>+G35</f>
        <v>6.2824999999999998</v>
      </c>
      <c r="H36" s="40">
        <f>+F36*G36</f>
        <v>25751.967499999999</v>
      </c>
      <c r="J36" s="70">
        <f>+J35</f>
        <v>3674</v>
      </c>
      <c r="K36" s="70">
        <f>+K35</f>
        <v>6.2824999999999998</v>
      </c>
      <c r="L36" s="71">
        <f>+J36*K36</f>
        <v>23081.904999999999</v>
      </c>
      <c r="N36" s="101">
        <f t="shared" si="11"/>
        <v>688</v>
      </c>
      <c r="O36" s="101">
        <f t="shared" si="15"/>
        <v>6.02</v>
      </c>
      <c r="P36" s="102">
        <f>+N36*O36</f>
        <v>4141.7599999999993</v>
      </c>
      <c r="R36" s="103">
        <f t="shared" si="13"/>
        <v>1857</v>
      </c>
      <c r="S36" s="104">
        <f t="shared" si="14"/>
        <v>0</v>
      </c>
      <c r="T36" s="105">
        <f>+R36*S36</f>
        <v>0</v>
      </c>
      <c r="W36" s="106">
        <f>SUM(B36,F36,J36,N36,R36)</f>
        <v>11570</v>
      </c>
      <c r="X36" s="109">
        <f t="shared" si="6"/>
        <v>11316</v>
      </c>
    </row>
    <row r="37" spans="1:24" x14ac:dyDescent="0.2">
      <c r="A37" s="1"/>
    </row>
    <row r="38" spans="1:24" x14ac:dyDescent="0.2">
      <c r="A38" s="1"/>
    </row>
  </sheetData>
  <phoneticPr fontId="4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3rd Party Deals</vt:lpstr>
    </vt:vector>
  </TitlesOfParts>
  <Company>Enron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ECT</dc:creator>
  <dc:description>- Oracle 8i ODBC QueryFix Applied</dc:description>
  <cp:lastModifiedBy>wsdou</cp:lastModifiedBy>
  <cp:lastPrinted>2000-12-07T17:26:11Z</cp:lastPrinted>
  <dcterms:created xsi:type="dcterms:W3CDTF">1998-07-21T12:15:25Z</dcterms:created>
  <dcterms:modified xsi:type="dcterms:W3CDTF">2016-01-05T03:32:51Z</dcterms:modified>
</cp:coreProperties>
</file>