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120" yWindow="105" windowWidth="15180" windowHeight="8070" tabRatio="605"/>
  </bookViews>
  <sheets>
    <sheet name="Sept" sheetId="7" r:id="rId1"/>
  </sheets>
  <externalReferences>
    <externalReference r:id="rId2"/>
  </externalReferences>
  <definedNames>
    <definedName name="hide">'[1]ENA Example'!$A$8:$IV$8,'[1]ENA Example'!$A$9:$IV$9,'[1]ENA Example'!$A$10:$IV$10,'[1]ENA Example'!$A$11:$IV$11,'[1]ENA Example'!$A$12:$IV$12,'[1]ENA Example'!$A$15:$IV$15,'[1]ENA Example'!$A$16:$IV$16,'[1]ENA Example'!$A$17:$IV$17,'[1]ENA Example'!$A$19:$IV$19,'[1]ENA Example'!$A$20:$IV$20,'[1]ENA Example'!$A$21:$IV$21,'[1]ENA Example'!$A$22:$IV$22,'[1]ENA Example'!$A$24:$IV$24,'[1]ENA Example'!$A$25:$IV$25,'[1]ENA Example'!$A$26:$IV$26,'[1]ENA Example'!$A$34:$IV$34,'[1]ENA Example'!$A$35:$IV$35,'[1]ENA Example'!$A$74:$IV$74,'[1]ENA Example'!$A$75:$IV$75,'[1]ENA Example'!$A$86:$IV$86</definedName>
    <definedName name="_xlnm.Print_Area" localSheetId="0">Sept!$B$1:$AJ$31</definedName>
  </definedNames>
  <calcPr calcId="152511"/>
</workbook>
</file>

<file path=xl/calcChain.xml><?xml version="1.0" encoding="utf-8"?>
<calcChain xmlns="http://schemas.openxmlformats.org/spreadsheetml/2006/main">
  <c r="AI6" i="7" l="1"/>
  <c r="AH6" i="7" s="1"/>
  <c r="AG6" i="7" s="1"/>
  <c r="AF6" i="7" s="1"/>
  <c r="AE6" i="7" s="1"/>
  <c r="AD6" i="7" s="1"/>
  <c r="AC6" i="7" s="1"/>
  <c r="AB6" i="7" s="1"/>
  <c r="AA6" i="7" s="1"/>
  <c r="Z6" i="7" s="1"/>
  <c r="Y6" i="7" s="1"/>
  <c r="X6" i="7" s="1"/>
  <c r="W6" i="7" s="1"/>
  <c r="V6" i="7" s="1"/>
  <c r="U6" i="7" s="1"/>
  <c r="T6" i="7" s="1"/>
  <c r="S6" i="7" s="1"/>
  <c r="R6" i="7" s="1"/>
  <c r="Q6" i="7" s="1"/>
  <c r="P6" i="7" s="1"/>
  <c r="O6" i="7" s="1"/>
  <c r="N6" i="7" s="1"/>
  <c r="M6" i="7" s="1"/>
  <c r="L6" i="7" s="1"/>
  <c r="K6" i="7" s="1"/>
  <c r="J6" i="7" s="1"/>
  <c r="I6" i="7" s="1"/>
  <c r="H6" i="7" s="1"/>
  <c r="G6" i="7" s="1"/>
  <c r="F7" i="7"/>
  <c r="F9" i="7" s="1"/>
  <c r="G9" i="7"/>
  <c r="H9" i="7"/>
  <c r="I9" i="7"/>
  <c r="J9" i="7"/>
  <c r="K9" i="7"/>
  <c r="L9" i="7"/>
  <c r="M9" i="7"/>
  <c r="N9" i="7"/>
  <c r="O9" i="7"/>
  <c r="P9" i="7"/>
  <c r="Q9" i="7"/>
  <c r="R9" i="7"/>
  <c r="R27" i="7" s="1"/>
  <c r="S9" i="7"/>
  <c r="T9" i="7"/>
  <c r="U9" i="7"/>
  <c r="V9" i="7"/>
  <c r="W9" i="7"/>
  <c r="X9" i="7"/>
  <c r="Y9" i="7"/>
  <c r="Z9" i="7"/>
  <c r="AA9" i="7"/>
  <c r="AB9" i="7"/>
  <c r="AC9" i="7"/>
  <c r="AD9" i="7"/>
  <c r="AE9" i="7"/>
  <c r="AF9" i="7"/>
  <c r="AG9" i="7"/>
  <c r="AH9" i="7"/>
  <c r="AH27" i="7" s="1"/>
  <c r="AI9" i="7"/>
  <c r="AJ9" i="7"/>
  <c r="F10" i="7"/>
  <c r="G12" i="7"/>
  <c r="G18" i="7" s="1"/>
  <c r="G22" i="7" s="1"/>
  <c r="G27" i="7" s="1"/>
  <c r="H12" i="7"/>
  <c r="H18" i="7" s="1"/>
  <c r="H22" i="7" s="1"/>
  <c r="H27" i="7" s="1"/>
  <c r="I12" i="7"/>
  <c r="J12" i="7"/>
  <c r="J18" i="7" s="1"/>
  <c r="J22" i="7" s="1"/>
  <c r="K12" i="7"/>
  <c r="K18" i="7" s="1"/>
  <c r="K22" i="7" s="1"/>
  <c r="L12" i="7"/>
  <c r="L18" i="7" s="1"/>
  <c r="M12" i="7"/>
  <c r="M18" i="7" s="1"/>
  <c r="N12" i="7"/>
  <c r="N18" i="7" s="1"/>
  <c r="N22" i="7" s="1"/>
  <c r="N27" i="7" s="1"/>
  <c r="O12" i="7"/>
  <c r="O18" i="7" s="1"/>
  <c r="O22" i="7" s="1"/>
  <c r="O27" i="7" s="1"/>
  <c r="P12" i="7"/>
  <c r="P18" i="7" s="1"/>
  <c r="P22" i="7" s="1"/>
  <c r="P27" i="7" s="1"/>
  <c r="Q12" i="7"/>
  <c r="R12" i="7"/>
  <c r="R18" i="7" s="1"/>
  <c r="R22" i="7" s="1"/>
  <c r="S12" i="7"/>
  <c r="S18" i="7" s="1"/>
  <c r="S22" i="7" s="1"/>
  <c r="T12" i="7"/>
  <c r="T18" i="7" s="1"/>
  <c r="U12" i="7"/>
  <c r="U18" i="7" s="1"/>
  <c r="U22" i="7" s="1"/>
  <c r="V12" i="7"/>
  <c r="V18" i="7" s="1"/>
  <c r="V22" i="7" s="1"/>
  <c r="V27" i="7" s="1"/>
  <c r="W12" i="7"/>
  <c r="W18" i="7" s="1"/>
  <c r="W22" i="7" s="1"/>
  <c r="W27" i="7" s="1"/>
  <c r="X12" i="7"/>
  <c r="X18" i="7" s="1"/>
  <c r="X22" i="7" s="1"/>
  <c r="X27" i="7" s="1"/>
  <c r="Y12" i="7"/>
  <c r="Z12" i="7"/>
  <c r="Z18" i="7" s="1"/>
  <c r="Z22" i="7" s="1"/>
  <c r="AA12" i="7"/>
  <c r="AB12" i="7"/>
  <c r="AB18" i="7" s="1"/>
  <c r="AB22" i="7" s="1"/>
  <c r="AC12" i="7"/>
  <c r="AC18" i="7" s="1"/>
  <c r="AD12" i="7"/>
  <c r="AD18" i="7" s="1"/>
  <c r="AD22" i="7" s="1"/>
  <c r="AD27" i="7" s="1"/>
  <c r="AE12" i="7"/>
  <c r="AE18" i="7" s="1"/>
  <c r="AE22" i="7" s="1"/>
  <c r="AE27" i="7" s="1"/>
  <c r="AF12" i="7"/>
  <c r="AF18" i="7" s="1"/>
  <c r="AF22" i="7" s="1"/>
  <c r="AF27" i="7" s="1"/>
  <c r="AG12" i="7"/>
  <c r="AH12" i="7"/>
  <c r="AH18" i="7" s="1"/>
  <c r="AH22" i="7" s="1"/>
  <c r="AI12" i="7"/>
  <c r="AI18" i="7" s="1"/>
  <c r="AI22" i="7" s="1"/>
  <c r="AJ12" i="7"/>
  <c r="AJ18" i="7" s="1"/>
  <c r="AJ22" i="7" s="1"/>
  <c r="F13" i="7"/>
  <c r="F14" i="7"/>
  <c r="F15" i="7"/>
  <c r="F16" i="7"/>
  <c r="F17" i="7"/>
  <c r="I18" i="7"/>
  <c r="I22" i="7" s="1"/>
  <c r="I27" i="7" s="1"/>
  <c r="Q18" i="7"/>
  <c r="Q22" i="7" s="1"/>
  <c r="Q27" i="7" s="1"/>
  <c r="Y18" i="7"/>
  <c r="Y22" i="7" s="1"/>
  <c r="Y27" i="7" s="1"/>
  <c r="AG18" i="7"/>
  <c r="AG22" i="7" s="1"/>
  <c r="AG27" i="7" s="1"/>
  <c r="F19" i="7"/>
  <c r="F20" i="7"/>
  <c r="F21" i="7"/>
  <c r="L22" i="7"/>
  <c r="M22" i="7"/>
  <c r="T22" i="7"/>
  <c r="AC22" i="7"/>
  <c r="F23" i="7"/>
  <c r="AA24" i="7"/>
  <c r="F25" i="7"/>
  <c r="F26" i="7"/>
  <c r="J27" i="7"/>
  <c r="Z27" i="7"/>
  <c r="K27" i="7" l="1"/>
  <c r="AI27" i="7"/>
  <c r="S27" i="7"/>
  <c r="F12" i="7"/>
  <c r="AC27" i="7"/>
  <c r="U27" i="7"/>
  <c r="M27" i="7"/>
  <c r="AA18" i="7"/>
  <c r="F24" i="7"/>
  <c r="AJ27" i="7"/>
  <c r="AB27" i="7"/>
  <c r="T27" i="7"/>
  <c r="L27" i="7"/>
  <c r="AA22" i="7" l="1"/>
  <c r="F18" i="7"/>
  <c r="F22" i="7" l="1"/>
  <c r="AA27" i="7"/>
  <c r="F27" i="7" l="1"/>
</calcChain>
</file>

<file path=xl/sharedStrings.xml><?xml version="1.0" encoding="utf-8"?>
<sst xmlns="http://schemas.openxmlformats.org/spreadsheetml/2006/main" count="29" uniqueCount="28">
  <si>
    <t>Current Day and Month to Date</t>
  </si>
  <si>
    <t>Total</t>
  </si>
  <si>
    <t>Enron Transportation Services</t>
  </si>
  <si>
    <t>Portland General Electric</t>
  </si>
  <si>
    <t>Total Distribution</t>
  </si>
  <si>
    <t>Enron North America</t>
  </si>
  <si>
    <t>Enron South America</t>
  </si>
  <si>
    <t>Total Americas</t>
  </si>
  <si>
    <t>Europe</t>
  </si>
  <si>
    <t>Global Markets</t>
  </si>
  <si>
    <t>Industrial Markets</t>
  </si>
  <si>
    <t>Networks</t>
  </si>
  <si>
    <t>Other</t>
  </si>
  <si>
    <t>Total Wholesale</t>
  </si>
  <si>
    <t>Enron Energy Services</t>
  </si>
  <si>
    <t>Enron Broadband Services</t>
  </si>
  <si>
    <t>Corp</t>
  </si>
  <si>
    <t>Total Enron</t>
  </si>
  <si>
    <t>Month to Date</t>
  </si>
  <si>
    <t>ONLY includes cash movement monitored from Houston.</t>
  </si>
  <si>
    <t>Does NOT include Canada, London or any other banking center.</t>
  </si>
  <si>
    <t>Other Wholesale (EE&amp;CC)</t>
  </si>
  <si>
    <t>Net Cash Source / (Use)</t>
  </si>
  <si>
    <t>Total Traditional Wholesale</t>
  </si>
  <si>
    <t>Certain items such as payroll that is paid by Corp on behalf of a business unit has NOT been allocated to the business units</t>
  </si>
  <si>
    <t>EGEP</t>
  </si>
  <si>
    <t xml:space="preserve"> Sept 2001</t>
  </si>
  <si>
    <t>Enron Global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</si>
</sst>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(* #,##0.00_);_(* \(#,##0.00\);_(* &quot;-&quot;??_);_(@_)"/>
    <numFmt numFmtId="177" formatCode="_(* #,##0.0_);_(* \(#,##0.0\);_(* &quot;-&quot;??_);_(@_)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7"/>
        <bgColor indexed="17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177" fontId="0" fillId="0" borderId="0" xfId="1" applyNumberFormat="1" applyFont="1"/>
    <xf numFmtId="177" fontId="2" fillId="0" borderId="0" xfId="1" applyNumberFormat="1" applyFont="1"/>
    <xf numFmtId="16" fontId="2" fillId="0" borderId="0" xfId="0" applyNumberFormat="1" applyFont="1"/>
    <xf numFmtId="17" fontId="2" fillId="0" borderId="0" xfId="0" applyNumberFormat="1" applyFont="1"/>
    <xf numFmtId="0" fontId="4" fillId="0" borderId="0" xfId="0" applyFont="1"/>
    <xf numFmtId="0" fontId="2" fillId="0" borderId="0" xfId="0" applyFont="1" applyBorder="1" applyAlignment="1">
      <alignment horizontal="center"/>
    </xf>
    <xf numFmtId="16" fontId="2" fillId="0" borderId="0" xfId="0" applyNumberFormat="1" applyFont="1" applyBorder="1" applyAlignment="1">
      <alignment horizontal="center"/>
    </xf>
    <xf numFmtId="177" fontId="2" fillId="0" borderId="0" xfId="1" applyNumberFormat="1" applyFont="1" applyBorder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rporate\GPGFin\Cfp\fmd\Cash%20Reporting\Q2%20Tracking\Cash%20Report%20Pl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"/>
      <sheetName val="Req'd Info"/>
      <sheetName val="ENA Example"/>
      <sheetName val="Daily"/>
      <sheetName val="Daily Detail"/>
      <sheetName val="Contact List"/>
      <sheetName val="Forecast"/>
      <sheetName val="Sheet10"/>
    </sheetNames>
    <sheetDataSet>
      <sheetData sheetId="0"/>
      <sheetData sheetId="1"/>
      <sheetData sheetId="2">
        <row r="8">
          <cell r="A8" t="str">
            <v>BROKER DEPOSITS</v>
          </cell>
        </row>
        <row r="9">
          <cell r="C9" t="str">
            <v>Received</v>
          </cell>
          <cell r="G9">
            <v>71.300000000000011</v>
          </cell>
          <cell r="H9">
            <v>91.2</v>
          </cell>
          <cell r="I9">
            <v>60</v>
          </cell>
          <cell r="J9">
            <v>62.4</v>
          </cell>
          <cell r="K9">
            <v>5.2</v>
          </cell>
          <cell r="L9">
            <v>56.3</v>
          </cell>
          <cell r="M9">
            <v>184.2</v>
          </cell>
          <cell r="N9">
            <v>105.34199999999998</v>
          </cell>
          <cell r="O9">
            <v>74.099999999999994</v>
          </cell>
          <cell r="P9">
            <v>32.097000000000001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D9">
            <v>742.1389999999999</v>
          </cell>
          <cell r="AF9">
            <v>0</v>
          </cell>
        </row>
        <row r="10">
          <cell r="C10" t="str">
            <v>Disbursed</v>
          </cell>
          <cell r="G10">
            <v>-36.700000000000003</v>
          </cell>
          <cell r="H10">
            <v>-187.1</v>
          </cell>
          <cell r="I10">
            <v>-417.2</v>
          </cell>
          <cell r="J10">
            <v>-176.5</v>
          </cell>
          <cell r="K10">
            <v>-49.8</v>
          </cell>
          <cell r="L10">
            <v>-45.8</v>
          </cell>
          <cell r="M10">
            <v>-217.5</v>
          </cell>
          <cell r="N10">
            <v>-125.286</v>
          </cell>
          <cell r="O10">
            <v>-93.5</v>
          </cell>
          <cell r="P10">
            <v>-66.94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D10">
            <v>-1416.326</v>
          </cell>
          <cell r="AF10">
            <v>0</v>
          </cell>
        </row>
        <row r="11">
          <cell r="C11" t="str">
            <v>Net</v>
          </cell>
          <cell r="G11">
            <v>34.600000000000009</v>
          </cell>
          <cell r="H11">
            <v>-95.899999999999991</v>
          </cell>
          <cell r="I11">
            <v>-357.2</v>
          </cell>
          <cell r="J11">
            <v>-114.1</v>
          </cell>
          <cell r="K11">
            <v>-44.599999999999994</v>
          </cell>
          <cell r="L11">
            <v>10.5</v>
          </cell>
          <cell r="M11">
            <v>-33.300000000000011</v>
          </cell>
          <cell r="N11">
            <v>-19.944000000000017</v>
          </cell>
          <cell r="O11">
            <v>-19.400000000000006</v>
          </cell>
          <cell r="P11">
            <v>-34.842999999999996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D11">
            <v>-674.18700000000013</v>
          </cell>
          <cell r="AF11">
            <v>0</v>
          </cell>
        </row>
        <row r="15">
          <cell r="C15" t="str">
            <v>Initial Margin</v>
          </cell>
        </row>
        <row r="16">
          <cell r="D16" t="str">
            <v>Decrease</v>
          </cell>
          <cell r="G16">
            <v>7.4980000000000002</v>
          </cell>
          <cell r="H16">
            <v>8.2420000000000009</v>
          </cell>
          <cell r="I16">
            <v>14.176</v>
          </cell>
          <cell r="J16">
            <v>0.86799999999999999</v>
          </cell>
          <cell r="K16">
            <v>8.5999999999999993E-2</v>
          </cell>
          <cell r="L16">
            <v>2.0699999999999998</v>
          </cell>
          <cell r="M16">
            <v>3.399</v>
          </cell>
          <cell r="N16">
            <v>21.606999999999999</v>
          </cell>
          <cell r="O16">
            <v>26.213000000000001</v>
          </cell>
          <cell r="P16">
            <v>1.419</v>
          </cell>
          <cell r="Q16">
            <v>0.68400000000000005</v>
          </cell>
          <cell r="R16">
            <v>1.845</v>
          </cell>
          <cell r="S16">
            <v>0.42399999999999999</v>
          </cell>
          <cell r="T16">
            <v>4.5839999999999996</v>
          </cell>
          <cell r="U16">
            <v>1.17</v>
          </cell>
          <cell r="V16">
            <v>4.0750000000000002</v>
          </cell>
          <cell r="W16">
            <v>4.5129999999999999</v>
          </cell>
          <cell r="X16">
            <v>0.61499999999999999</v>
          </cell>
          <cell r="Y16">
            <v>8.734</v>
          </cell>
          <cell r="Z16">
            <v>2.181</v>
          </cell>
          <cell r="AA16">
            <v>0</v>
          </cell>
          <cell r="AD16">
            <v>114.40299999999999</v>
          </cell>
        </row>
        <row r="17">
          <cell r="D17" t="str">
            <v>Increase</v>
          </cell>
          <cell r="G17">
            <v>-0.13</v>
          </cell>
          <cell r="H17">
            <v>-1.9870000000000001</v>
          </cell>
          <cell r="I17">
            <v>-16.748000000000001</v>
          </cell>
          <cell r="J17">
            <v>-7.9569999999999999</v>
          </cell>
          <cell r="K17">
            <v>-5.2569999999999997</v>
          </cell>
          <cell r="L17">
            <v>-0.435</v>
          </cell>
          <cell r="M17">
            <v>-1.2370000000000001</v>
          </cell>
          <cell r="N17">
            <v>-0.38100000000000001</v>
          </cell>
          <cell r="O17">
            <v>-1.462</v>
          </cell>
          <cell r="P17">
            <v>-1.681</v>
          </cell>
          <cell r="Q17">
            <v>-1.2889999999999999</v>
          </cell>
          <cell r="R17">
            <v>-11.276</v>
          </cell>
          <cell r="S17">
            <v>-2.3380000000000001</v>
          </cell>
          <cell r="T17">
            <v>-2.0169999999999999</v>
          </cell>
          <cell r="U17">
            <v>-1.4890000000000001</v>
          </cell>
          <cell r="V17">
            <v>-0.73099999999999998</v>
          </cell>
          <cell r="W17">
            <v>-6.1280000000000001</v>
          </cell>
          <cell r="X17">
            <v>-6.0919999999999996</v>
          </cell>
          <cell r="Y17">
            <v>-7.1999999999999995E-2</v>
          </cell>
          <cell r="Z17">
            <v>-33.228000000000002</v>
          </cell>
          <cell r="AA17">
            <v>0</v>
          </cell>
          <cell r="AD17">
            <v>-101.935</v>
          </cell>
        </row>
        <row r="20">
          <cell r="C20" t="str">
            <v>Variation Margin</v>
          </cell>
        </row>
        <row r="21">
          <cell r="D21" t="str">
            <v>Favorable Market Movement</v>
          </cell>
          <cell r="G21">
            <v>9.8529999999999998</v>
          </cell>
          <cell r="H21">
            <v>7.548</v>
          </cell>
          <cell r="I21">
            <v>28.812000000000001</v>
          </cell>
          <cell r="J21">
            <v>21.562000000000001</v>
          </cell>
          <cell r="K21">
            <v>8.9420000000000002</v>
          </cell>
          <cell r="AD21">
            <v>76.717000000000013</v>
          </cell>
        </row>
        <row r="22">
          <cell r="D22" t="str">
            <v>Unfavorable Market Movement</v>
          </cell>
          <cell r="G22">
            <v>-10.429</v>
          </cell>
          <cell r="H22">
            <v>-52.683</v>
          </cell>
          <cell r="I22">
            <v>-34.860999999999997</v>
          </cell>
          <cell r="J22">
            <v>-9.8420000000000005</v>
          </cell>
          <cell r="K22">
            <v>-5.3780000000000001</v>
          </cell>
          <cell r="AD22">
            <v>-113.193</v>
          </cell>
        </row>
        <row r="24">
          <cell r="C24" t="str">
            <v>Net NYMEX</v>
          </cell>
        </row>
        <row r="25">
          <cell r="D25" t="str">
            <v>Received</v>
          </cell>
          <cell r="G25">
            <v>17.350999999999999</v>
          </cell>
          <cell r="H25">
            <v>15.790000000000001</v>
          </cell>
          <cell r="I25">
            <v>42.988</v>
          </cell>
          <cell r="J25">
            <v>22.43</v>
          </cell>
          <cell r="K25">
            <v>9.0280000000000005</v>
          </cell>
          <cell r="AB25">
            <v>0</v>
          </cell>
          <cell r="AD25">
            <v>107.587</v>
          </cell>
        </row>
        <row r="26">
          <cell r="D26" t="str">
            <v>Disbursed</v>
          </cell>
          <cell r="G26">
            <v>-10.559000000000001</v>
          </cell>
          <cell r="H26">
            <v>-54.67</v>
          </cell>
          <cell r="I26">
            <v>-51.608999999999995</v>
          </cell>
          <cell r="J26">
            <v>-17.798999999999999</v>
          </cell>
          <cell r="K26">
            <v>-10.635</v>
          </cell>
          <cell r="AB26">
            <v>0</v>
          </cell>
          <cell r="AD26">
            <v>-145.27199999999999</v>
          </cell>
        </row>
        <row r="34">
          <cell r="C34" t="str">
            <v>Received</v>
          </cell>
          <cell r="G34">
            <v>72.551000000000002</v>
          </cell>
          <cell r="H34">
            <v>96.128</v>
          </cell>
          <cell r="I34">
            <v>90.41</v>
          </cell>
          <cell r="J34">
            <v>70.957999999999998</v>
          </cell>
          <cell r="K34">
            <v>10.286000000000001</v>
          </cell>
          <cell r="AD34">
            <v>340.33300000000003</v>
          </cell>
        </row>
        <row r="35">
          <cell r="C35" t="str">
            <v>Disbursed</v>
          </cell>
          <cell r="G35">
            <v>-37.959000000000003</v>
          </cell>
          <cell r="H35">
            <v>-191.87</v>
          </cell>
          <cell r="I35">
            <v>-447.98599999999999</v>
          </cell>
          <cell r="J35">
            <v>-172.41900000000001</v>
          </cell>
          <cell r="K35">
            <v>-67.67</v>
          </cell>
          <cell r="AD35">
            <v>-917.904</v>
          </cell>
        </row>
        <row r="74">
          <cell r="G74">
            <v>-23.3</v>
          </cell>
          <cell r="H74">
            <v>-146.30000000000001</v>
          </cell>
          <cell r="I74">
            <v>689.7</v>
          </cell>
          <cell r="J74">
            <v>-83.1</v>
          </cell>
          <cell r="K74">
            <v>-40.799999999999997</v>
          </cell>
          <cell r="L74">
            <v>-67.5</v>
          </cell>
          <cell r="M74">
            <v>-61</v>
          </cell>
          <cell r="N74">
            <v>-20</v>
          </cell>
          <cell r="O74">
            <v>60.2</v>
          </cell>
          <cell r="P74">
            <v>-49.9</v>
          </cell>
          <cell r="Q74">
            <v>45.3</v>
          </cell>
          <cell r="R74">
            <v>-42.6</v>
          </cell>
          <cell r="S74">
            <v>49</v>
          </cell>
          <cell r="T74">
            <v>53.1</v>
          </cell>
          <cell r="U74">
            <v>11.7</v>
          </cell>
          <cell r="V74">
            <v>16.899999999999999</v>
          </cell>
          <cell r="W74">
            <v>-34.4</v>
          </cell>
          <cell r="X74">
            <v>871.2</v>
          </cell>
          <cell r="Y74">
            <v>-81.099999999999994</v>
          </cell>
          <cell r="Z74">
            <v>28.7</v>
          </cell>
          <cell r="AA74">
            <v>0</v>
          </cell>
        </row>
        <row r="75">
          <cell r="G75">
            <v>-8.0000000000133298E-3</v>
          </cell>
          <cell r="H75">
            <v>-4.2000000000001592E-2</v>
          </cell>
          <cell r="I75">
            <v>2.3999999999887223E-2</v>
          </cell>
          <cell r="J75">
            <v>0</v>
          </cell>
          <cell r="K75">
            <v>0</v>
          </cell>
          <cell r="L75">
            <v>67.5</v>
          </cell>
          <cell r="M75">
            <v>61</v>
          </cell>
          <cell r="N75">
            <v>20</v>
          </cell>
          <cell r="O75">
            <v>-60.2</v>
          </cell>
          <cell r="P75">
            <v>49.9</v>
          </cell>
          <cell r="Q75">
            <v>-45.3</v>
          </cell>
          <cell r="R75">
            <v>42.6</v>
          </cell>
          <cell r="S75">
            <v>-49</v>
          </cell>
          <cell r="T75">
            <v>-53.1</v>
          </cell>
          <cell r="U75">
            <v>-11.7</v>
          </cell>
          <cell r="V75">
            <v>-16.899999999999999</v>
          </cell>
          <cell r="W75">
            <v>34.4</v>
          </cell>
          <cell r="X75">
            <v>-871.2</v>
          </cell>
          <cell r="Y75">
            <v>81.099999999999994</v>
          </cell>
          <cell r="Z75">
            <v>-28.7</v>
          </cell>
          <cell r="AA75">
            <v>0</v>
          </cell>
          <cell r="AD75">
            <v>6.1999999999999318</v>
          </cell>
        </row>
        <row r="86">
          <cell r="AD86">
            <v>6.1999999999999318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J31"/>
  <sheetViews>
    <sheetView tabSelected="1" workbookViewId="0">
      <pane xSplit="6" ySplit="6" topLeftCell="G7" activePane="bottomRight" state="frozen"/>
      <selection activeCell="AL22" sqref="AL22"/>
      <selection pane="topRight" activeCell="AL22" sqref="AL22"/>
      <selection pane="bottomLeft" activeCell="AL22" sqref="AL22"/>
      <selection pane="bottomRight" activeCell="G22" sqref="G22"/>
    </sheetView>
  </sheetViews>
  <sheetFormatPr defaultRowHeight="12.75" x14ac:dyDescent="0.2"/>
  <cols>
    <col min="6" max="6" width="13.7109375" style="1" bestFit="1" customWidth="1" collapsed="1"/>
    <col min="21" max="21" width="9.28515625" customWidth="1" collapsed="1"/>
  </cols>
  <sheetData>
    <row r="1" spans="2:36" ht="15.75" x14ac:dyDescent="0.25">
      <c r="B1" s="2" t="s">
        <v>22</v>
      </c>
    </row>
    <row r="2" spans="2:36" ht="15.75" x14ac:dyDescent="0.25">
      <c r="B2" s="2" t="s">
        <v>0</v>
      </c>
    </row>
    <row r="3" spans="2:36" x14ac:dyDescent="0.2">
      <c r="B3" s="6" t="s">
        <v>26</v>
      </c>
    </row>
    <row r="5" spans="2:36" x14ac:dyDescent="0.2">
      <c r="F5" s="8" t="s">
        <v>1</v>
      </c>
    </row>
    <row r="6" spans="2:36" s="1" customFormat="1" x14ac:dyDescent="0.2">
      <c r="F6" s="9" t="s">
        <v>18</v>
      </c>
      <c r="G6" s="11">
        <f t="shared" ref="G6:AI6" si="0">H6+1</f>
        <v>37164</v>
      </c>
      <c r="H6" s="11">
        <f t="shared" si="0"/>
        <v>37163</v>
      </c>
      <c r="I6" s="11">
        <f t="shared" si="0"/>
        <v>37162</v>
      </c>
      <c r="J6" s="11">
        <f t="shared" si="0"/>
        <v>37161</v>
      </c>
      <c r="K6" s="11">
        <f t="shared" si="0"/>
        <v>37160</v>
      </c>
      <c r="L6" s="11">
        <f t="shared" si="0"/>
        <v>37159</v>
      </c>
      <c r="M6" s="11">
        <f t="shared" si="0"/>
        <v>37158</v>
      </c>
      <c r="N6" s="11">
        <f t="shared" si="0"/>
        <v>37157</v>
      </c>
      <c r="O6" s="11">
        <f t="shared" si="0"/>
        <v>37156</v>
      </c>
      <c r="P6" s="11">
        <f t="shared" si="0"/>
        <v>37155</v>
      </c>
      <c r="Q6" s="11">
        <f t="shared" si="0"/>
        <v>37154</v>
      </c>
      <c r="R6" s="11">
        <f t="shared" si="0"/>
        <v>37153</v>
      </c>
      <c r="S6" s="11">
        <f t="shared" si="0"/>
        <v>37152</v>
      </c>
      <c r="T6" s="11">
        <f t="shared" si="0"/>
        <v>37151</v>
      </c>
      <c r="U6" s="11">
        <f t="shared" si="0"/>
        <v>37150</v>
      </c>
      <c r="V6" s="11">
        <f t="shared" si="0"/>
        <v>37149</v>
      </c>
      <c r="W6" s="11">
        <f t="shared" si="0"/>
        <v>37148</v>
      </c>
      <c r="X6" s="11">
        <f t="shared" si="0"/>
        <v>37147</v>
      </c>
      <c r="Y6" s="11">
        <f t="shared" si="0"/>
        <v>37146</v>
      </c>
      <c r="Z6" s="11">
        <f t="shared" si="0"/>
        <v>37145</v>
      </c>
      <c r="AA6" s="11">
        <f t="shared" si="0"/>
        <v>37144</v>
      </c>
      <c r="AB6" s="11">
        <f t="shared" si="0"/>
        <v>37143</v>
      </c>
      <c r="AC6" s="11">
        <f t="shared" si="0"/>
        <v>37142</v>
      </c>
      <c r="AD6" s="11">
        <f t="shared" si="0"/>
        <v>37141</v>
      </c>
      <c r="AE6" s="11">
        <f t="shared" si="0"/>
        <v>37140</v>
      </c>
      <c r="AF6" s="11">
        <f t="shared" si="0"/>
        <v>37139</v>
      </c>
      <c r="AG6" s="11">
        <f t="shared" si="0"/>
        <v>37138</v>
      </c>
      <c r="AH6" s="11">
        <f t="shared" si="0"/>
        <v>37137</v>
      </c>
      <c r="AI6" s="11">
        <f t="shared" si="0"/>
        <v>37136</v>
      </c>
      <c r="AJ6" s="5">
        <v>37135</v>
      </c>
    </row>
    <row r="7" spans="2:36" s="3" customFormat="1" x14ac:dyDescent="0.2">
      <c r="B7" s="3" t="s">
        <v>2</v>
      </c>
      <c r="F7" s="10">
        <f>SUM(G7:AL7)</f>
        <v>7.5999999999999988</v>
      </c>
      <c r="AA7" s="3">
        <v>8.6999999999999993</v>
      </c>
      <c r="AB7" s="3">
        <v>0</v>
      </c>
      <c r="AC7" s="3">
        <v>0</v>
      </c>
      <c r="AD7" s="3">
        <v>-0.4</v>
      </c>
      <c r="AE7" s="3">
        <v>1.3</v>
      </c>
      <c r="AF7" s="3">
        <v>-0.8</v>
      </c>
      <c r="AG7" s="3">
        <v>-1.2</v>
      </c>
      <c r="AH7" s="3">
        <v>0</v>
      </c>
      <c r="AI7" s="3">
        <v>0</v>
      </c>
      <c r="AJ7" s="3">
        <v>0</v>
      </c>
    </row>
    <row r="8" spans="2:36" s="3" customFormat="1" x14ac:dyDescent="0.2">
      <c r="B8" s="3" t="s">
        <v>3</v>
      </c>
      <c r="F8" s="10"/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</row>
    <row r="9" spans="2:36" s="4" customFormat="1" x14ac:dyDescent="0.2">
      <c r="B9" s="4" t="s">
        <v>4</v>
      </c>
      <c r="F9" s="12">
        <f>SUM(F7:F8)</f>
        <v>7.5999999999999988</v>
      </c>
      <c r="G9" s="12">
        <f t="shared" ref="G9:AJ9" si="1">SUM(G7:G8)</f>
        <v>0</v>
      </c>
      <c r="H9" s="12">
        <f t="shared" si="1"/>
        <v>0</v>
      </c>
      <c r="I9" s="12">
        <f t="shared" si="1"/>
        <v>0</v>
      </c>
      <c r="J9" s="12">
        <f t="shared" si="1"/>
        <v>0</v>
      </c>
      <c r="K9" s="12">
        <f t="shared" si="1"/>
        <v>0</v>
      </c>
      <c r="L9" s="12">
        <f t="shared" si="1"/>
        <v>0</v>
      </c>
      <c r="M9" s="12">
        <f t="shared" si="1"/>
        <v>0</v>
      </c>
      <c r="N9" s="12">
        <f t="shared" si="1"/>
        <v>0</v>
      </c>
      <c r="O9" s="12">
        <f t="shared" si="1"/>
        <v>0</v>
      </c>
      <c r="P9" s="12">
        <f t="shared" si="1"/>
        <v>0</v>
      </c>
      <c r="Q9" s="12">
        <f t="shared" si="1"/>
        <v>0</v>
      </c>
      <c r="R9" s="12">
        <f t="shared" si="1"/>
        <v>0</v>
      </c>
      <c r="S9" s="12">
        <f t="shared" si="1"/>
        <v>0</v>
      </c>
      <c r="T9" s="12">
        <f t="shared" si="1"/>
        <v>0</v>
      </c>
      <c r="U9" s="12">
        <f t="shared" si="1"/>
        <v>0</v>
      </c>
      <c r="V9" s="12">
        <f t="shared" si="1"/>
        <v>0</v>
      </c>
      <c r="W9" s="12">
        <f t="shared" si="1"/>
        <v>0</v>
      </c>
      <c r="X9" s="12">
        <f t="shared" si="1"/>
        <v>0</v>
      </c>
      <c r="Y9" s="12">
        <f t="shared" si="1"/>
        <v>0</v>
      </c>
      <c r="Z9" s="12">
        <f t="shared" si="1"/>
        <v>0</v>
      </c>
      <c r="AA9" s="12">
        <f t="shared" si="1"/>
        <v>8.6999999999999993</v>
      </c>
      <c r="AB9" s="12">
        <f t="shared" si="1"/>
        <v>0</v>
      </c>
      <c r="AC9" s="12">
        <f t="shared" si="1"/>
        <v>0</v>
      </c>
      <c r="AD9" s="12">
        <f t="shared" si="1"/>
        <v>-0.4</v>
      </c>
      <c r="AE9" s="12">
        <f t="shared" si="1"/>
        <v>1.3</v>
      </c>
      <c r="AF9" s="12">
        <f t="shared" si="1"/>
        <v>-0.8</v>
      </c>
      <c r="AG9" s="12">
        <f t="shared" si="1"/>
        <v>-1.2</v>
      </c>
      <c r="AH9" s="12">
        <f t="shared" si="1"/>
        <v>0</v>
      </c>
      <c r="AI9" s="12">
        <f t="shared" si="1"/>
        <v>0</v>
      </c>
      <c r="AJ9" s="12">
        <f t="shared" si="1"/>
        <v>0</v>
      </c>
    </row>
    <row r="10" spans="2:36" s="3" customFormat="1" x14ac:dyDescent="0.2">
      <c r="B10" s="3" t="s">
        <v>5</v>
      </c>
      <c r="F10" s="10">
        <f>SUM(G10:AL10)</f>
        <v>479.1</v>
      </c>
      <c r="AA10" s="3">
        <v>-18.100000000000001</v>
      </c>
      <c r="AB10" s="3">
        <v>0</v>
      </c>
      <c r="AC10" s="3">
        <v>0</v>
      </c>
      <c r="AD10" s="3">
        <v>93.5</v>
      </c>
      <c r="AE10" s="3">
        <v>269.8</v>
      </c>
      <c r="AF10" s="3">
        <v>-3</v>
      </c>
      <c r="AG10" s="3">
        <v>136.9</v>
      </c>
      <c r="AH10" s="3">
        <v>0</v>
      </c>
      <c r="AI10" s="3">
        <v>0</v>
      </c>
      <c r="AJ10" s="3">
        <v>0</v>
      </c>
    </row>
    <row r="11" spans="2:36" s="3" customFormat="1" x14ac:dyDescent="0.2">
      <c r="B11" s="3" t="s">
        <v>6</v>
      </c>
      <c r="F11" s="10"/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</row>
    <row r="12" spans="2:36" s="4" customFormat="1" x14ac:dyDescent="0.2">
      <c r="B12" s="4" t="s">
        <v>7</v>
      </c>
      <c r="F12" s="13">
        <f>SUM(F10:F11)</f>
        <v>479.1</v>
      </c>
      <c r="G12" s="13">
        <f t="shared" ref="G12:AJ12" si="2">SUM(G10:G11)</f>
        <v>0</v>
      </c>
      <c r="H12" s="13">
        <f t="shared" si="2"/>
        <v>0</v>
      </c>
      <c r="I12" s="13">
        <f t="shared" si="2"/>
        <v>0</v>
      </c>
      <c r="J12" s="13">
        <f t="shared" si="2"/>
        <v>0</v>
      </c>
      <c r="K12" s="13">
        <f t="shared" si="2"/>
        <v>0</v>
      </c>
      <c r="L12" s="13">
        <f t="shared" si="2"/>
        <v>0</v>
      </c>
      <c r="M12" s="13">
        <f t="shared" si="2"/>
        <v>0</v>
      </c>
      <c r="N12" s="13">
        <f t="shared" si="2"/>
        <v>0</v>
      </c>
      <c r="O12" s="13">
        <f t="shared" si="2"/>
        <v>0</v>
      </c>
      <c r="P12" s="13">
        <f t="shared" si="2"/>
        <v>0</v>
      </c>
      <c r="Q12" s="13">
        <f t="shared" si="2"/>
        <v>0</v>
      </c>
      <c r="R12" s="13">
        <f t="shared" si="2"/>
        <v>0</v>
      </c>
      <c r="S12" s="13">
        <f t="shared" si="2"/>
        <v>0</v>
      </c>
      <c r="T12" s="13">
        <f t="shared" si="2"/>
        <v>0</v>
      </c>
      <c r="U12" s="13">
        <f t="shared" si="2"/>
        <v>0</v>
      </c>
      <c r="V12" s="13">
        <f t="shared" si="2"/>
        <v>0</v>
      </c>
      <c r="W12" s="13">
        <f t="shared" si="2"/>
        <v>0</v>
      </c>
      <c r="X12" s="13">
        <f t="shared" si="2"/>
        <v>0</v>
      </c>
      <c r="Y12" s="13">
        <f t="shared" si="2"/>
        <v>0</v>
      </c>
      <c r="Z12" s="13">
        <f t="shared" si="2"/>
        <v>0</v>
      </c>
      <c r="AA12" s="13">
        <f t="shared" si="2"/>
        <v>-18.100000000000001</v>
      </c>
      <c r="AB12" s="13">
        <f t="shared" si="2"/>
        <v>0</v>
      </c>
      <c r="AC12" s="13">
        <f t="shared" si="2"/>
        <v>0</v>
      </c>
      <c r="AD12" s="13">
        <f t="shared" si="2"/>
        <v>93.5</v>
      </c>
      <c r="AE12" s="13">
        <f t="shared" si="2"/>
        <v>269.8</v>
      </c>
      <c r="AF12" s="13">
        <f t="shared" si="2"/>
        <v>-3</v>
      </c>
      <c r="AG12" s="13">
        <f t="shared" si="2"/>
        <v>136.9</v>
      </c>
      <c r="AH12" s="13">
        <f t="shared" si="2"/>
        <v>0</v>
      </c>
      <c r="AI12" s="13">
        <f t="shared" si="2"/>
        <v>0</v>
      </c>
      <c r="AJ12" s="13">
        <f t="shared" si="2"/>
        <v>0</v>
      </c>
    </row>
    <row r="13" spans="2:36" s="3" customFormat="1" x14ac:dyDescent="0.2">
      <c r="B13" s="3" t="s">
        <v>8</v>
      </c>
      <c r="F13" s="10">
        <f>SUM(G13:AL13)</f>
        <v>-59.9</v>
      </c>
      <c r="AA13" s="3">
        <v>-26.7</v>
      </c>
      <c r="AD13" s="3">
        <v>-16.2</v>
      </c>
      <c r="AE13" s="3">
        <v>0.9</v>
      </c>
      <c r="AF13" s="3">
        <v>-10</v>
      </c>
      <c r="AG13" s="3">
        <v>-7.9</v>
      </c>
    </row>
    <row r="14" spans="2:36" s="3" customFormat="1" x14ac:dyDescent="0.2">
      <c r="B14" s="3" t="s">
        <v>9</v>
      </c>
      <c r="F14" s="10">
        <f>SUM(G14:AL14)</f>
        <v>29.4</v>
      </c>
      <c r="AA14" s="3">
        <v>28</v>
      </c>
      <c r="AD14" s="3">
        <v>-7.7</v>
      </c>
      <c r="AE14" s="3">
        <v>43.5</v>
      </c>
      <c r="AF14" s="3">
        <v>-28.3</v>
      </c>
      <c r="AG14" s="3">
        <v>-6.1</v>
      </c>
    </row>
    <row r="15" spans="2:36" s="3" customFormat="1" x14ac:dyDescent="0.2">
      <c r="B15" s="3" t="s">
        <v>10</v>
      </c>
      <c r="F15" s="10">
        <f>SUM(G15:AL15)</f>
        <v>-4.5</v>
      </c>
      <c r="AA15" s="3">
        <v>-2</v>
      </c>
      <c r="AD15" s="3">
        <v>-3</v>
      </c>
      <c r="AE15" s="3">
        <v>-0.7</v>
      </c>
      <c r="AF15" s="3">
        <v>-1.4</v>
      </c>
      <c r="AG15" s="3">
        <v>2.6</v>
      </c>
    </row>
    <row r="16" spans="2:36" s="3" customFormat="1" x14ac:dyDescent="0.2">
      <c r="B16" s="3" t="s">
        <v>11</v>
      </c>
      <c r="F16" s="10">
        <f>SUM(G16:AL16)</f>
        <v>-6.6999999999999993</v>
      </c>
      <c r="AA16" s="3">
        <v>-2.8</v>
      </c>
      <c r="AD16" s="3">
        <v>-0.9</v>
      </c>
      <c r="AE16" s="3">
        <v>-0.7</v>
      </c>
      <c r="AF16" s="3">
        <v>-1.2</v>
      </c>
      <c r="AG16" s="3">
        <v>-1.1000000000000001</v>
      </c>
    </row>
    <row r="17" spans="2:36" s="3" customFormat="1" x14ac:dyDescent="0.2">
      <c r="B17" s="3" t="s">
        <v>12</v>
      </c>
      <c r="F17" s="10">
        <f>SUM(G17:AL17)</f>
        <v>-0.30000000000000004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-0.1</v>
      </c>
      <c r="AE17" s="3">
        <v>-0.2</v>
      </c>
      <c r="AF17" s="3">
        <v>0</v>
      </c>
      <c r="AG17" s="3">
        <v>0</v>
      </c>
    </row>
    <row r="18" spans="2:36" s="4" customFormat="1" x14ac:dyDescent="0.2">
      <c r="B18" s="4" t="s">
        <v>23</v>
      </c>
      <c r="F18" s="14">
        <f>SUM(F12:F17)</f>
        <v>437.1</v>
      </c>
      <c r="G18" s="14">
        <f t="shared" ref="G18:AJ18" si="3">SUM(G12:G17)</f>
        <v>0</v>
      </c>
      <c r="H18" s="14">
        <f t="shared" si="3"/>
        <v>0</v>
      </c>
      <c r="I18" s="14">
        <f t="shared" si="3"/>
        <v>0</v>
      </c>
      <c r="J18" s="14">
        <f t="shared" si="3"/>
        <v>0</v>
      </c>
      <c r="K18" s="14">
        <f t="shared" si="3"/>
        <v>0</v>
      </c>
      <c r="L18" s="14">
        <f t="shared" si="3"/>
        <v>0</v>
      </c>
      <c r="M18" s="14">
        <f t="shared" si="3"/>
        <v>0</v>
      </c>
      <c r="N18" s="14">
        <f t="shared" si="3"/>
        <v>0</v>
      </c>
      <c r="O18" s="14">
        <f t="shared" si="3"/>
        <v>0</v>
      </c>
      <c r="P18" s="14">
        <f t="shared" si="3"/>
        <v>0</v>
      </c>
      <c r="Q18" s="14">
        <f t="shared" si="3"/>
        <v>0</v>
      </c>
      <c r="R18" s="14">
        <f t="shared" si="3"/>
        <v>0</v>
      </c>
      <c r="S18" s="14">
        <f t="shared" si="3"/>
        <v>0</v>
      </c>
      <c r="T18" s="14">
        <f t="shared" si="3"/>
        <v>0</v>
      </c>
      <c r="U18" s="14">
        <f t="shared" si="3"/>
        <v>0</v>
      </c>
      <c r="V18" s="14">
        <f t="shared" si="3"/>
        <v>0</v>
      </c>
      <c r="W18" s="14">
        <f t="shared" si="3"/>
        <v>0</v>
      </c>
      <c r="X18" s="14">
        <f t="shared" si="3"/>
        <v>0</v>
      </c>
      <c r="Y18" s="14">
        <f t="shared" si="3"/>
        <v>0</v>
      </c>
      <c r="Z18" s="14">
        <f t="shared" si="3"/>
        <v>0</v>
      </c>
      <c r="AA18" s="14">
        <f t="shared" si="3"/>
        <v>-21.599999999999998</v>
      </c>
      <c r="AB18" s="14">
        <f t="shared" si="3"/>
        <v>0</v>
      </c>
      <c r="AC18" s="14">
        <f t="shared" si="3"/>
        <v>0</v>
      </c>
      <c r="AD18" s="14">
        <f t="shared" si="3"/>
        <v>65.599999999999994</v>
      </c>
      <c r="AE18" s="14">
        <f t="shared" si="3"/>
        <v>312.60000000000002</v>
      </c>
      <c r="AF18" s="14">
        <f t="shared" si="3"/>
        <v>-43.9</v>
      </c>
      <c r="AG18" s="14">
        <f t="shared" si="3"/>
        <v>124.4</v>
      </c>
      <c r="AH18" s="14">
        <f t="shared" si="3"/>
        <v>0</v>
      </c>
      <c r="AI18" s="14">
        <f t="shared" si="3"/>
        <v>0</v>
      </c>
      <c r="AJ18" s="14">
        <f t="shared" si="3"/>
        <v>0</v>
      </c>
    </row>
    <row r="19" spans="2:36" s="3" customFormat="1" x14ac:dyDescent="0.2">
      <c r="B19" s="3" t="s">
        <v>15</v>
      </c>
      <c r="F19" s="10">
        <f>SUM(G19:AL19)</f>
        <v>-3.8</v>
      </c>
      <c r="AA19" s="3">
        <v>-1</v>
      </c>
      <c r="AD19" s="3">
        <v>-0.1</v>
      </c>
      <c r="AE19" s="3">
        <v>-0.8</v>
      </c>
      <c r="AF19" s="3">
        <v>-1.1000000000000001</v>
      </c>
      <c r="AG19" s="3">
        <v>-0.8</v>
      </c>
    </row>
    <row r="20" spans="2:36" s="3" customFormat="1" x14ac:dyDescent="0.2">
      <c r="B20" s="3" t="s">
        <v>25</v>
      </c>
      <c r="F20" s="10">
        <f>SUM(G20:AL20)</f>
        <v>6.8</v>
      </c>
      <c r="AA20" s="3">
        <v>-0.2</v>
      </c>
      <c r="AD20" s="3">
        <v>-0.2</v>
      </c>
      <c r="AE20" s="3">
        <v>6.8</v>
      </c>
      <c r="AF20" s="3">
        <v>0</v>
      </c>
      <c r="AG20" s="3">
        <v>0.4</v>
      </c>
    </row>
    <row r="21" spans="2:36" s="3" customFormat="1" x14ac:dyDescent="0.2">
      <c r="B21" s="3" t="s">
        <v>21</v>
      </c>
      <c r="F21" s="10">
        <f>SUM(G21:AL21)</f>
        <v>-26.1</v>
      </c>
      <c r="AA21" s="3">
        <v>-9.6999999999999993</v>
      </c>
      <c r="AD21" s="3">
        <v>-12</v>
      </c>
      <c r="AE21" s="3">
        <v>-6</v>
      </c>
      <c r="AF21" s="3">
        <v>-7.4</v>
      </c>
      <c r="AG21" s="3">
        <v>9</v>
      </c>
    </row>
    <row r="22" spans="2:36" s="4" customFormat="1" x14ac:dyDescent="0.2">
      <c r="B22" s="4" t="s">
        <v>13</v>
      </c>
      <c r="F22" s="15">
        <f>F18+F19+F21+F20</f>
        <v>414</v>
      </c>
      <c r="G22" s="15">
        <f t="shared" ref="G22:AJ22" si="4">G18+G19+G21+G20</f>
        <v>0</v>
      </c>
      <c r="H22" s="15">
        <f t="shared" si="4"/>
        <v>0</v>
      </c>
      <c r="I22" s="15">
        <f t="shared" si="4"/>
        <v>0</v>
      </c>
      <c r="J22" s="15">
        <f t="shared" si="4"/>
        <v>0</v>
      </c>
      <c r="K22" s="15">
        <f t="shared" si="4"/>
        <v>0</v>
      </c>
      <c r="L22" s="15">
        <f t="shared" si="4"/>
        <v>0</v>
      </c>
      <c r="M22" s="15">
        <f t="shared" si="4"/>
        <v>0</v>
      </c>
      <c r="N22" s="15">
        <f t="shared" si="4"/>
        <v>0</v>
      </c>
      <c r="O22" s="15">
        <f t="shared" si="4"/>
        <v>0</v>
      </c>
      <c r="P22" s="15">
        <f t="shared" si="4"/>
        <v>0</v>
      </c>
      <c r="Q22" s="15">
        <f t="shared" si="4"/>
        <v>0</v>
      </c>
      <c r="R22" s="15">
        <f t="shared" si="4"/>
        <v>0</v>
      </c>
      <c r="S22" s="15">
        <f t="shared" si="4"/>
        <v>0</v>
      </c>
      <c r="T22" s="15">
        <f t="shared" si="4"/>
        <v>0</v>
      </c>
      <c r="U22" s="15">
        <f t="shared" si="4"/>
        <v>0</v>
      </c>
      <c r="V22" s="15">
        <f t="shared" si="4"/>
        <v>0</v>
      </c>
      <c r="W22" s="15">
        <f t="shared" si="4"/>
        <v>0</v>
      </c>
      <c r="X22" s="15">
        <f t="shared" si="4"/>
        <v>0</v>
      </c>
      <c r="Y22" s="15">
        <f t="shared" si="4"/>
        <v>0</v>
      </c>
      <c r="Z22" s="15">
        <f t="shared" si="4"/>
        <v>0</v>
      </c>
      <c r="AA22" s="15">
        <f t="shared" si="4"/>
        <v>-32.5</v>
      </c>
      <c r="AB22" s="15">
        <f t="shared" si="4"/>
        <v>0</v>
      </c>
      <c r="AC22" s="15">
        <f t="shared" si="4"/>
        <v>0</v>
      </c>
      <c r="AD22" s="15">
        <f t="shared" si="4"/>
        <v>53.3</v>
      </c>
      <c r="AE22" s="15">
        <f t="shared" si="4"/>
        <v>312.60000000000002</v>
      </c>
      <c r="AF22" s="15">
        <f t="shared" si="4"/>
        <v>-52.4</v>
      </c>
      <c r="AG22" s="15">
        <f t="shared" si="4"/>
        <v>133.00000000000003</v>
      </c>
      <c r="AH22" s="15">
        <f t="shared" si="4"/>
        <v>0</v>
      </c>
      <c r="AI22" s="15">
        <f t="shared" si="4"/>
        <v>0</v>
      </c>
      <c r="AJ22" s="15">
        <f t="shared" si="4"/>
        <v>0</v>
      </c>
    </row>
    <row r="23" spans="2:36" s="3" customFormat="1" x14ac:dyDescent="0.2">
      <c r="B23" s="3" t="s">
        <v>14</v>
      </c>
      <c r="F23" s="10">
        <f>SUM(G23:AL23)</f>
        <v>45.7</v>
      </c>
      <c r="AA23" s="3">
        <v>38.1</v>
      </c>
      <c r="AD23" s="3">
        <v>9.6999999999999993</v>
      </c>
      <c r="AE23" s="3">
        <v>-13.9</v>
      </c>
      <c r="AF23" s="3">
        <v>2.2000000000000002</v>
      </c>
      <c r="AG23" s="3">
        <v>9.6</v>
      </c>
    </row>
    <row r="24" spans="2:36" s="3" customFormat="1" x14ac:dyDescent="0.2">
      <c r="B24" s="3" t="s">
        <v>27</v>
      </c>
      <c r="F24" s="10">
        <f>SUM(G24:AL24)</f>
        <v>15.899999999999999</v>
      </c>
      <c r="AA24" s="3">
        <f>16.7-0.4</f>
        <v>16.3</v>
      </c>
      <c r="AD24" s="3">
        <v>-0.9</v>
      </c>
      <c r="AE24" s="3">
        <v>0.2</v>
      </c>
      <c r="AF24" s="3">
        <v>1.1000000000000001</v>
      </c>
      <c r="AG24" s="3">
        <v>-0.8</v>
      </c>
      <c r="AH24" s="3">
        <v>0</v>
      </c>
      <c r="AI24" s="3">
        <v>0</v>
      </c>
      <c r="AJ24" s="3">
        <v>0</v>
      </c>
    </row>
    <row r="25" spans="2:36" s="3" customFormat="1" x14ac:dyDescent="0.2">
      <c r="B25" s="3" t="s">
        <v>16</v>
      </c>
      <c r="F25" s="10">
        <f>SUM(G25:AL25)</f>
        <v>-1073.1000000000001</v>
      </c>
      <c r="AA25" s="3">
        <v>-955.1</v>
      </c>
      <c r="AD25" s="3">
        <v>-9.3000000000000007</v>
      </c>
      <c r="AE25" s="3">
        <v>-29.1</v>
      </c>
      <c r="AF25" s="3">
        <v>12.7</v>
      </c>
      <c r="AG25" s="3">
        <v>-92.4</v>
      </c>
      <c r="AH25" s="3">
        <v>0.1</v>
      </c>
    </row>
    <row r="26" spans="2:36" s="3" customFormat="1" x14ac:dyDescent="0.2">
      <c r="B26" s="3" t="s">
        <v>12</v>
      </c>
      <c r="F26" s="10">
        <f>SUM(G26:AL26)</f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</row>
    <row r="27" spans="2:36" s="4" customFormat="1" x14ac:dyDescent="0.2">
      <c r="B27" s="4" t="s">
        <v>17</v>
      </c>
      <c r="F27" s="16">
        <f>F9+F22+F23+F24+F25+F26</f>
        <v>-589.90000000000009</v>
      </c>
      <c r="G27" s="16">
        <f t="shared" ref="G27:AJ27" si="5">G9+G22+G23+G24+G25+G26</f>
        <v>0</v>
      </c>
      <c r="H27" s="16">
        <f t="shared" si="5"/>
        <v>0</v>
      </c>
      <c r="I27" s="16">
        <f t="shared" si="5"/>
        <v>0</v>
      </c>
      <c r="J27" s="16">
        <f t="shared" si="5"/>
        <v>0</v>
      </c>
      <c r="K27" s="16">
        <f t="shared" si="5"/>
        <v>0</v>
      </c>
      <c r="L27" s="16">
        <f t="shared" si="5"/>
        <v>0</v>
      </c>
      <c r="M27" s="16">
        <f t="shared" si="5"/>
        <v>0</v>
      </c>
      <c r="N27" s="16">
        <f t="shared" si="5"/>
        <v>0</v>
      </c>
      <c r="O27" s="16">
        <f t="shared" si="5"/>
        <v>0</v>
      </c>
      <c r="P27" s="16">
        <f t="shared" si="5"/>
        <v>0</v>
      </c>
      <c r="Q27" s="16">
        <f t="shared" si="5"/>
        <v>0</v>
      </c>
      <c r="R27" s="16">
        <f t="shared" si="5"/>
        <v>0</v>
      </c>
      <c r="S27" s="16">
        <f t="shared" si="5"/>
        <v>0</v>
      </c>
      <c r="T27" s="16">
        <f t="shared" si="5"/>
        <v>0</v>
      </c>
      <c r="U27" s="16">
        <f t="shared" si="5"/>
        <v>0</v>
      </c>
      <c r="V27" s="16">
        <f t="shared" si="5"/>
        <v>0</v>
      </c>
      <c r="W27" s="16">
        <f t="shared" si="5"/>
        <v>0</v>
      </c>
      <c r="X27" s="16">
        <f t="shared" si="5"/>
        <v>0</v>
      </c>
      <c r="Y27" s="16">
        <f t="shared" si="5"/>
        <v>0</v>
      </c>
      <c r="Z27" s="16">
        <f t="shared" si="5"/>
        <v>0</v>
      </c>
      <c r="AA27" s="16">
        <f t="shared" si="5"/>
        <v>-924.5</v>
      </c>
      <c r="AB27" s="16">
        <f t="shared" si="5"/>
        <v>0</v>
      </c>
      <c r="AC27" s="16">
        <f t="shared" si="5"/>
        <v>0</v>
      </c>
      <c r="AD27" s="16">
        <f t="shared" si="5"/>
        <v>52.399999999999991</v>
      </c>
      <c r="AE27" s="16">
        <f t="shared" si="5"/>
        <v>271.10000000000002</v>
      </c>
      <c r="AF27" s="16">
        <f t="shared" si="5"/>
        <v>-37.199999999999989</v>
      </c>
      <c r="AG27" s="16">
        <f t="shared" si="5"/>
        <v>48.200000000000017</v>
      </c>
      <c r="AH27" s="16">
        <f t="shared" si="5"/>
        <v>0.1</v>
      </c>
      <c r="AI27" s="16">
        <f t="shared" si="5"/>
        <v>0</v>
      </c>
      <c r="AJ27" s="16">
        <f t="shared" si="5"/>
        <v>0</v>
      </c>
    </row>
    <row r="29" spans="2:36" x14ac:dyDescent="0.2">
      <c r="B29" s="7" t="s">
        <v>19</v>
      </c>
    </row>
    <row r="30" spans="2:36" x14ac:dyDescent="0.2">
      <c r="B30" s="7" t="s">
        <v>20</v>
      </c>
    </row>
    <row r="31" spans="2:36" x14ac:dyDescent="0.2">
      <c r="B31" s="7" t="s">
        <v>24</v>
      </c>
    </row>
  </sheetData>
  <phoneticPr fontId="0" type="noConversion"/>
  <pageMargins left="0.75" right="0.75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Sept</vt:lpstr>
      <vt:lpstr>Sept!Print_Area</vt:lpstr>
    </vt:vector>
  </TitlesOfParts>
  <Company>Enron Corp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mdevill</dc:creator>
  <cp:lastModifiedBy>wsdou</cp:lastModifiedBy>
  <cp:lastPrinted>2001-09-12T18:59:38Z</cp:lastPrinted>
  <dcterms:created xsi:type="dcterms:W3CDTF">2001-06-11T15:39:54Z</dcterms:created>
  <dcterms:modified xsi:type="dcterms:W3CDTF">2016-01-05T08:53:42Z</dcterms:modified>
</cp:coreProperties>
</file>